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17940" windowHeight="7950" firstSheet="2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Toc504140793" localSheetId="2">EQUITY!$B$418</definedName>
    <definedName name="_xlnm.Print_Area" localSheetId="3">'CASH FLOWS'!$A$1:$W$75</definedName>
    <definedName name="_xlnm.Print_Area" localSheetId="0">'COMPREHENSIVE INCOME'!$A$1:$AF$39</definedName>
    <definedName name="_xlnm.Print_Area" localSheetId="2">EQUITY!$A$1:$M$460</definedName>
    <definedName name="_xlnm.Print_Area" localSheetId="1">'FINANCIAL STANDING'!$A$1:$Z$74</definedName>
    <definedName name="_xlnm.Print_Area" localSheetId="4">'OPERATING DATA'!$A$1:$AL$25</definedName>
    <definedName name="_xlnm.Print_Area" localSheetId="5">'ROLLING STOCK AND HEADCOUNT'!$A$1:$Y$14</definedName>
  </definedNames>
  <calcPr calcId="152511" iterateDelta="1E-4"/>
</workbook>
</file>

<file path=xl/calcChain.xml><?xml version="1.0" encoding="utf-8"?>
<calcChain xmlns="http://schemas.openxmlformats.org/spreadsheetml/2006/main">
  <c r="Y26" i="4" l="1"/>
  <c r="X4" i="11" l="1"/>
  <c r="AD22" i="4" l="1"/>
  <c r="AD11" i="4"/>
  <c r="AD26" i="4" s="1"/>
  <c r="AE22" i="4"/>
  <c r="AE11" i="4"/>
  <c r="AE26" i="4" s="1"/>
  <c r="AD34" i="4" l="1"/>
  <c r="AD39" i="4" s="1"/>
  <c r="AD24" i="4"/>
  <c r="AE34" i="4"/>
  <c r="AE39" i="4" s="1"/>
  <c r="AE24" i="4"/>
  <c r="T24" i="8" l="1"/>
  <c r="T23" i="8"/>
  <c r="T22" i="8"/>
  <c r="T21" i="8"/>
  <c r="T20" i="8"/>
  <c r="T19" i="8"/>
  <c r="T18" i="8"/>
  <c r="T17" i="8"/>
  <c r="T16" i="8"/>
  <c r="T11" i="8"/>
  <c r="T10" i="8"/>
  <c r="T9" i="8"/>
  <c r="T8" i="8"/>
  <c r="T7" i="8"/>
  <c r="T6" i="8"/>
  <c r="T5" i="8"/>
  <c r="T4" i="8"/>
  <c r="T3" i="8"/>
  <c r="T25" i="8" l="1"/>
  <c r="T12" i="8"/>
</calcChain>
</file>

<file path=xl/sharedStrings.xml><?xml version="1.0" encoding="utf-8"?>
<sst xmlns="http://schemas.openxmlformats.org/spreadsheetml/2006/main" count="2402" uniqueCount="576">
  <si>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</si>
  <si>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</si>
  <si>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</si>
  <si>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</si>
  <si>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</si>
  <si>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</si>
  <si>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</si>
  <si>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</si>
  <si>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</si>
  <si>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</si>
  <si>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</si>
  <si>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</si>
  <si>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</si>
  <si>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</si>
  <si>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</si>
  <si>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</si>
  <si>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</si>
  <si>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</si>
  <si>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</si>
  <si>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</si>
  <si>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</si>
  <si>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</si>
  <si>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</si>
  <si>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</si>
  <si>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</si>
  <si>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</si>
  <si>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</si>
  <si>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</si>
  <si>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</si>
  <si>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</si>
  <si>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</si>
  <si>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</si>
  <si>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</si>
  <si>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</si>
  <si>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</si>
  <si>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</si>
  <si>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</si>
  <si>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</si>
  <si>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</si>
  <si>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</si>
  <si>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</si>
  <si>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</si>
  <si>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</si>
  <si>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</si>
  <si>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</si>
  <si>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</si>
  <si>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</si>
  <si>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</si>
  <si>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</si>
  <si>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</si>
  <si>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</si>
  <si>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</si>
  <si>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</si>
  <si>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</si>
  <si>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</si>
  <si>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</si>
  <si>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</si>
  <si>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</si>
  <si>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</si>
  <si>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</si>
  <si>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</si>
  <si>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</si>
  <si>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</si>
  <si>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</si>
  <si>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</si>
  <si>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</si>
  <si>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</si>
  <si>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</si>
  <si>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</si>
  <si>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</si>
  <si>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</si>
  <si>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</si>
  <si>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</si>
  <si>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</si>
  <si>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</si>
  <si>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</si>
  <si>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</si>
  <si>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</si>
  <si>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</si>
  <si>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</si>
  <si>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</si>
  <si>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</si>
  <si>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</si>
  <si>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</si>
  <si>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</si>
  <si>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</si>
  <si>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</si>
  <si>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</si>
  <si>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</si>
  <si>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</si>
  <si>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</si>
  <si>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</si>
  <si>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</si>
  <si>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</si>
  <si>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</si>
  <si>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</si>
  <si>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</si>
  <si>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</si>
  <si>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</si>
  <si>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</si>
  <si>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</si>
  <si>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</si>
  <si>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</si>
  <si>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</si>
  <si>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</si>
  <si>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</si>
  <si>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</si>
  <si>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</si>
  <si>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</si>
  <si>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</si>
  <si>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</si>
  <si>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</si>
  <si>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</si>
  <si>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</si>
  <si>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</si>
  <si>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</si>
  <si>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</si>
  <si>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</si>
  <si>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</si>
  <si>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</si>
  <si>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</si>
  <si>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</si>
  <si>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</si>
  <si>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</si>
  <si>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</si>
  <si>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</si>
  <si>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</si>
  <si>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</si>
  <si>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</si>
  <si>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</si>
  <si>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</si>
  <si>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</si>
  <si>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</si>
  <si>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</si>
  <si>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</si>
  <si>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</si>
  <si>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</si>
  <si>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</si>
  <si>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</si>
  <si>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</si>
  <si>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</si>
  <si>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</si>
  <si>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</si>
  <si>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</si>
  <si>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</si>
  <si>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</si>
  <si>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</si>
  <si>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</si>
  <si>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</si>
  <si>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</si>
  <si>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</si>
  <si>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</si>
  <si>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</si>
  <si>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</si>
  <si>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</si>
  <si>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</si>
  <si>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</si>
  <si>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</si>
  <si>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</si>
  <si>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</si>
  <si>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</si>
  <si>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</si>
  <si>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</si>
  <si>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</si>
  <si>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</si>
  <si>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</si>
  <si>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</si>
  <si>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</si>
  <si>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</si>
  <si>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</si>
  <si>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</si>
  <si>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</si>
  <si>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</si>
  <si>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</si>
  <si>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</si>
  <si>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</si>
  <si>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</si>
  <si>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</si>
  <si>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</si>
  <si>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</si>
  <si>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</si>
  <si>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</si>
  <si>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</si>
  <si>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</si>
  <si>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</si>
  <si>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</si>
  <si>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</si>
  <si>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</si>
  <si>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</si>
  <si>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</si>
  <si>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</si>
  <si>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</si>
  <si>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</si>
  <si>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</si>
  <si>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</si>
  <si>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</si>
  <si>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</si>
  <si>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</si>
  <si>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</si>
  <si>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</si>
  <si>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</si>
  <si>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</si>
  <si>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</si>
  <si>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</si>
  <si>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</si>
  <si>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</si>
  <si>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</si>
  <si>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</si>
  <si>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</si>
  <si>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</si>
  <si>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</si>
  <si>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</si>
  <si>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</si>
  <si>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</si>
  <si>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</si>
  <si>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</si>
  <si>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</si>
  <si>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</si>
  <si>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</si>
  <si>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</si>
  <si>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</si>
  <si>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</si>
  <si>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</si>
  <si>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</si>
  <si>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</si>
  <si>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</si>
  <si>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</si>
  <si>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</si>
  <si>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</si>
  <si>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</si>
  <si>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</si>
  <si>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</si>
  <si>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</si>
  <si>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</si>
  <si>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</si>
  <si>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</si>
  <si>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</si>
  <si>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</si>
  <si>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</si>
  <si>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</si>
  <si>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</si>
  <si>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</si>
  <si>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</si>
  <si>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</si>
  <si>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</si>
  <si>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</si>
  <si>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</si>
  <si>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</si>
  <si>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</si>
  <si>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</si>
  <si>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</si>
  <si>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</si>
  <si>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</si>
  <si>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</si>
  <si>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</si>
  <si>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</si>
  <si>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</si>
  <si>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</si>
  <si>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</si>
  <si>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</si>
  <si>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</si>
  <si>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</si>
  <si>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</si>
  <si>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</si>
  <si>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</si>
  <si>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</si>
  <si>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</si>
  <si>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</si>
  <si>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</si>
  <si>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</si>
  <si>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</si>
  <si>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</si>
  <si>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</si>
  <si>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</si>
  <si>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</si>
  <si>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</si>
  <si>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</si>
  <si>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</si>
  <si>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</si>
  <si>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</si>
  <si>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</si>
  <si>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</si>
  <si>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</si>
  <si>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</si>
  <si>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</si>
  <si>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</si>
  <si>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</si>
  <si>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</si>
  <si>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</si>
  <si>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</si>
  <si>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</si>
  <si>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</si>
  <si>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</si>
  <si>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</si>
  <si>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</si>
  <si>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</si>
  <si>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</si>
  <si>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</si>
  <si>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</si>
  <si>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</si>
  <si>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</si>
  <si>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</si>
  <si>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</si>
  <si>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</si>
  <si>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</si>
  <si>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</si>
  <si>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</si>
  <si>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</si>
  <si>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</si>
  <si>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</si>
  <si>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</si>
  <si>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</si>
  <si>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</si>
  <si>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</si>
  <si>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</si>
  <si>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</si>
  <si>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</si>
  <si>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</si>
  <si>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</si>
  <si>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</si>
  <si>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</si>
  <si>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</si>
  <si>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</si>
  <si>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</si>
  <si>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</si>
  <si>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</si>
  <si>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</si>
  <si>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</si>
  <si>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</si>
  <si>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</si>
  <si>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</si>
  <si>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</si>
  <si>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</si>
  <si>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</si>
  <si>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</si>
  <si>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</si>
  <si>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</si>
  <si>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</si>
  <si>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</si>
  <si>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</si>
  <si>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</si>
  <si>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</si>
  <si>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</si>
  <si>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</si>
  <si>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</si>
  <si>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</si>
  <si>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</si>
  <si>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</si>
  <si>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</si>
  <si>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</si>
  <si>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</si>
  <si>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</si>
  <si>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</si>
  <si>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</si>
  <si>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</si>
  <si>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</si>
  <si>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</si>
  <si>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</si>
  <si>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</si>
  <si>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</si>
  <si>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</si>
  <si>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</si>
  <si>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</si>
  <si>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</si>
  <si>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</si>
  <si>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</si>
  <si>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</si>
  <si>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</si>
  <si>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</si>
  <si>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</si>
  <si>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</si>
  <si>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</si>
  <si>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</si>
  <si>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</si>
  <si>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</si>
  <si>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</si>
  <si>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</si>
  <si>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</si>
  <si>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</si>
  <si>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</si>
  <si>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</si>
  <si>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</si>
  <si>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</si>
  <si>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</si>
  <si>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</si>
  <si>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</si>
  <si>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</si>
  <si>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</si>
  <si>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</si>
  <si>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</si>
  <si>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</si>
  <si>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</si>
  <si>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</si>
  <si>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</si>
  <si>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</si>
  <si>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</si>
  <si>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</si>
  <si>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</si>
  <si>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</si>
  <si>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</si>
  <si>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</si>
  <si>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</si>
  <si>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</si>
  <si>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</si>
  <si>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</si>
  <si>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</si>
  <si>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</si>
  <si>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</si>
  <si>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</si>
  <si>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</si>
  <si>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</si>
  <si>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</si>
  <si>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</si>
  <si>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</si>
  <si>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</si>
  <si>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</si>
  <si>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</si>
  <si>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</si>
  <si>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</si>
  <si>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</si>
  <si>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</si>
  <si>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</si>
  <si>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</si>
  <si>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</si>
  <si>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</si>
  <si>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</si>
  <si>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</si>
  <si>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</si>
  <si>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</si>
  <si>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</si>
  <si>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</si>
  <si>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</si>
  <si>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</si>
  <si>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</si>
  <si>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</si>
  <si>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</si>
  <si>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</si>
  <si>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</si>
  <si>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</si>
  <si>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</si>
  <si>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</si>
  <si>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</si>
  <si>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</si>
  <si>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</si>
  <si>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</si>
  <si>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</si>
  <si>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</si>
  <si>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</si>
  <si>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</si>
  <si>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</si>
  <si>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</si>
  <si>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</si>
  <si>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</si>
  <si>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</si>
  <si>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</si>
  <si>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</si>
  <si>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</si>
  <si>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</si>
  <si>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</si>
  <si>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</si>
  <si>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</si>
  <si>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</si>
  <si>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</si>
  <si>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</si>
  <si>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</si>
  <si>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</si>
  <si>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</si>
  <si>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</si>
  <si>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</si>
  <si>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</si>
  <si>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</si>
  <si>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</si>
  <si>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</si>
  <si>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</si>
  <si>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</si>
  <si>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</si>
  <si>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</si>
  <si>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</si>
  <si>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</si>
  <si>
    <t>Q2 2017</t>
  </si>
  <si>
    <t>As at 30/06/2017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</si>
  <si>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</si>
  <si>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</si>
  <si>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</si>
  <si>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</si>
  <si>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</si>
  <si>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</si>
  <si>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</si>
  <si>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</si>
  <si>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3 260 278</t>
  </si>
  <si>
    <t>Net profit / (loss) for the period</t>
  </si>
  <si>
    <t>(20 273)</t>
  </si>
  <si>
    <t>(10 455)</t>
  </si>
  <si>
    <t>(14 365)</t>
  </si>
  <si>
    <t>19.2</t>
  </si>
  <si>
    <t>As at 30/06/2017 (unaudited)</t>
  </si>
  <si>
    <t>(6 752)</t>
  </si>
  <si>
    <t>3 265 275</t>
  </si>
  <si>
    <t>As at 1/01/2016 (restated*)</t>
  </si>
  <si>
    <t>3 351 354</t>
  </si>
  <si>
    <t>(2 929)</t>
  </si>
  <si>
    <t>As at 30/06/2016 (restated*)</t>
  </si>
  <si>
    <t>(1 828)</t>
  </si>
  <si>
    <t>3 180 824</t>
  </si>
  <si>
    <t>6M to 30/06/2017</t>
  </si>
  <si>
    <t>Q3 2017</t>
  </si>
  <si>
    <t>As at 30/09/2017</t>
  </si>
  <si>
    <t>9M to 30/09/2017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</si>
  <si>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</si>
  <si>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</si>
  <si>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</si>
  <si>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t>(3 367)</t>
  </si>
  <si>
    <t>3 308 652</t>
  </si>
  <si>
    <t>10 145</t>
  </si>
  <si>
    <t>3 163 931</t>
  </si>
  <si>
    <t>Q4 2017</t>
  </si>
  <si>
    <t>As at 31/12/2017</t>
  </si>
  <si>
    <t>Year ended 31/12/2017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</si>
  <si>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</si>
  <si>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</si>
  <si>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</si>
  <si>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</si>
  <si>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</si>
  <si>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</si>
  <si>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</si>
  <si>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</si>
  <si>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</si>
  <si>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</si>
  <si>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As at 31/03/2018</t>
  </si>
  <si>
    <t>Q1 2018</t>
  </si>
  <si>
    <t xml:space="preserve">Equity </t>
  </si>
  <si>
    <t xml:space="preserve">Gains / (losses) on measurement of equity instruments  </t>
  </si>
  <si>
    <t>at fair value</t>
  </si>
  <si>
    <t>Actuarial gains / (losses)</t>
  </si>
  <si>
    <t>on post-</t>
  </si>
  <si>
    <t xml:space="preserve">employee benefits </t>
  </si>
  <si>
    <t>Gains / (losses) related to</t>
  </si>
  <si>
    <t>a hedging instrument</t>
  </si>
  <si>
    <t>to hedge</t>
  </si>
  <si>
    <t>cash flow</t>
  </si>
  <si>
    <t>Foreign exchange differences resulting from translation</t>
  </si>
  <si>
    <t>of financial statements</t>
  </si>
  <si>
    <t>of foreign</t>
  </si>
  <si>
    <t>entities</t>
  </si>
  <si>
    <t xml:space="preserve"> </t>
  </si>
  <si>
    <t>to the owners of the parent company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</si>
  <si>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</si>
  <si>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</si>
  <si>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</si>
  <si>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</si>
  <si>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</si>
  <si>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QUARTERLY CONSOLIDATED STATEMENT OF CHANGES IN EQUITY FOR THE PERIOD FROM 1 JANUARY 2018 TO 31 MARCH 2018</t>
  </si>
  <si>
    <t>As at 30/06/2018</t>
  </si>
  <si>
    <t>Q2 2018</t>
  </si>
  <si>
    <t>3M to 31/03/2018</t>
  </si>
  <si>
    <t>6M to 31/03/2018</t>
  </si>
  <si>
    <t>INTERIM CONSOLIDATED STATEMENT OF CHANGES IN EQUITY FOR THE PERIOD FROM 1 JANUARY 2018 TO 30 JUNE 2018</t>
  </si>
  <si>
    <t>Share</t>
  </si>
  <si>
    <t>capital</t>
  </si>
  <si>
    <t>Profits / (losses) on measurement of equity instruments</t>
  </si>
  <si>
    <t>Actuarial</t>
  </si>
  <si>
    <t>profits / (losses) on post-employee benefits</t>
  </si>
  <si>
    <t>Profits / (losses) related to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</si>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</sst>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15BAA"/>
        <bgColor indexed="64"/>
      </patternFill>
    </fill>
    <fill>
      <patternFill patternType="solid">
        <fgColor rgb="FF005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56565A"/>
      </bottom>
      <diagonal/>
    </border>
    <border>
      <left/>
      <right/>
      <top/>
      <bottom style="medium">
        <color rgb="FF005BAB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9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19" fillId="2" borderId="0" xfId="2" applyFont="1" applyFill="1" applyBorder="1"/>
    <xf numFmtId="0" fontId="19" fillId="4" borderId="0" xfId="1" applyFont="1" applyFill="1" applyAlignment="1">
      <alignment horizontal="right" vertical="center" wrapText="1"/>
    </xf>
    <xf numFmtId="41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41" fontId="31" fillId="3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41" fontId="31" fillId="5" borderId="0" xfId="1" applyNumberFormat="1" applyFont="1" applyFill="1" applyBorder="1" applyAlignment="1">
      <alignment horizontal="right" vertical="center" wrapText="1"/>
    </xf>
    <xf numFmtId="41" fontId="32" fillId="5" borderId="0" xfId="1" applyNumberFormat="1" applyFont="1" applyFill="1" applyBorder="1" applyAlignment="1">
      <alignment horizontal="right" vertical="center" wrapText="1"/>
    </xf>
    <xf numFmtId="41" fontId="31" fillId="5" borderId="0" xfId="1" applyNumberFormat="1" applyFont="1" applyFill="1" applyAlignment="1">
      <alignment horizontal="right" vertical="center" wrapText="1"/>
    </xf>
    <xf numFmtId="41" fontId="32" fillId="3" borderId="0" xfId="1" applyNumberFormat="1" applyFont="1" applyFill="1" applyAlignment="1">
      <alignment horizontal="right" vertical="center" wrapText="1"/>
    </xf>
    <xf numFmtId="41" fontId="32" fillId="5" borderId="0" xfId="1" applyNumberFormat="1" applyFont="1" applyFill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43" fontId="32" fillId="0" borderId="0" xfId="12" applyNumberFormat="1" applyFont="1" applyBorder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right" vertical="center" wrapText="1"/>
    </xf>
    <xf numFmtId="41" fontId="32" fillId="3" borderId="8" xfId="1" applyNumberFormat="1" applyFont="1" applyFill="1" applyBorder="1" applyAlignment="1">
      <alignment horizontal="right" vertical="center" wrapText="1"/>
    </xf>
    <xf numFmtId="41" fontId="32" fillId="5" borderId="8" xfId="1" applyNumberFormat="1" applyFont="1" applyFill="1" applyBorder="1" applyAlignment="1">
      <alignment horizontal="right" vertical="center" wrapText="1"/>
    </xf>
    <xf numFmtId="41" fontId="21" fillId="5" borderId="8" xfId="1" applyNumberFormat="1" applyFont="1" applyFill="1" applyBorder="1" applyAlignment="1">
      <alignment horizontal="right" vertical="center" wrapText="1"/>
    </xf>
    <xf numFmtId="41" fontId="31" fillId="5" borderId="8" xfId="1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18" fillId="3" borderId="0" xfId="2" applyFont="1" applyFill="1" applyAlignment="1">
      <alignment horizontal="right"/>
    </xf>
    <xf numFmtId="0" fontId="0" fillId="0" borderId="0" xfId="0" applyAlignment="1">
      <alignment horizontal="right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17" fillId="3" borderId="0" xfId="16" applyNumberFormat="1" applyFont="1" applyFill="1"/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29" fillId="2" borderId="0" xfId="2" applyNumberFormat="1" applyFont="1" applyFill="1"/>
    <xf numFmtId="41" fontId="35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11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35" fillId="4" borderId="4" xfId="16" applyNumberFormat="1" applyFont="1" applyFill="1" applyBorder="1" applyAlignment="1">
      <alignment horizontal="right" vertical="center" wrapText="1"/>
    </xf>
    <xf numFmtId="41" fontId="28" fillId="2" borderId="0" xfId="1" applyNumberFormat="1" applyFont="1" applyFill="1" applyBorder="1" applyAlignment="1">
      <alignment horizontal="right" vertical="center" wrapText="1"/>
    </xf>
    <xf numFmtId="41" fontId="35" fillId="4" borderId="15" xfId="16" applyNumberFormat="1" applyFont="1" applyFill="1" applyBorder="1" applyAlignment="1">
      <alignment horizontal="right" vertical="center" wrapText="1"/>
    </xf>
    <xf numFmtId="41" fontId="35" fillId="4" borderId="16" xfId="16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20" xfId="0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0" fillId="0" borderId="0" xfId="0"/>
    <xf numFmtId="0" fontId="9" fillId="3" borderId="0" xfId="12" applyFont="1" applyFill="1" applyAlignment="1">
      <alignment horizontal="right"/>
    </xf>
    <xf numFmtId="3" fontId="9" fillId="3" borderId="0" xfId="12" applyNumberFormat="1" applyFont="1" applyFill="1" applyAlignment="1">
      <alignment horizontal="right"/>
    </xf>
    <xf numFmtId="0" fontId="12" fillId="0" borderId="0" xfId="0" applyFont="1"/>
    <xf numFmtId="3" fontId="38" fillId="0" borderId="0" xfId="12" applyNumberFormat="1" applyFont="1" applyFill="1" applyBorder="1" applyAlignment="1">
      <alignment horizontal="right" vertical="center" wrapText="1"/>
    </xf>
    <xf numFmtId="3" fontId="38" fillId="5" borderId="0" xfId="12" applyNumberFormat="1" applyFont="1" applyFill="1" applyBorder="1" applyAlignment="1">
      <alignment horizontal="right" vertical="center" wrapText="1"/>
    </xf>
    <xf numFmtId="3" fontId="41" fillId="0" borderId="0" xfId="12" applyNumberFormat="1" applyFont="1" applyFill="1" applyBorder="1" applyAlignment="1">
      <alignment horizontal="right" vertical="center" wrapText="1"/>
    </xf>
    <xf numFmtId="3" fontId="37" fillId="5" borderId="4" xfId="12" applyNumberFormat="1" applyFont="1" applyFill="1" applyBorder="1" applyAlignment="1">
      <alignment horizontal="right" vertical="center" wrapText="1"/>
    </xf>
    <xf numFmtId="0" fontId="22" fillId="8" borderId="1" xfId="12" applyFont="1" applyFill="1" applyBorder="1" applyAlignment="1">
      <alignment horizontal="right" vertical="center" wrapText="1"/>
    </xf>
    <xf numFmtId="3" fontId="31" fillId="5" borderId="0" xfId="16" applyNumberFormat="1" applyFont="1" applyFill="1" applyBorder="1"/>
    <xf numFmtId="3" fontId="32" fillId="3" borderId="0" xfId="16" applyNumberFormat="1" applyFont="1" applyFill="1" applyBorder="1"/>
    <xf numFmtId="3" fontId="31" fillId="3" borderId="8" xfId="16" applyNumberFormat="1" applyFont="1" applyFill="1" applyBorder="1"/>
    <xf numFmtId="3" fontId="32" fillId="0" borderId="0" xfId="16" applyNumberFormat="1" applyFont="1" applyFill="1" applyBorder="1"/>
    <xf numFmtId="3" fontId="31" fillId="0" borderId="8" xfId="16" applyNumberFormat="1" applyFont="1" applyFill="1" applyBorder="1"/>
    <xf numFmtId="0" fontId="22" fillId="8" borderId="2" xfId="0" applyFont="1" applyFill="1" applyBorder="1" applyAlignment="1">
      <alignment horizontal="right" vertical="center" wrapText="1"/>
    </xf>
    <xf numFmtId="0" fontId="58" fillId="0" borderId="0" xfId="0" applyFont="1" applyAlignment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3" borderId="0" xfId="16" applyFill="1"/>
    <xf numFmtId="0" fontId="9" fillId="0" borderId="0" xfId="12" applyFont="1" applyFill="1" applyAlignment="1">
      <alignment horizontal="right"/>
    </xf>
    <xf numFmtId="0" fontId="22" fillId="8" borderId="0" xfId="12" applyFont="1" applyFill="1" applyBorder="1" applyAlignment="1">
      <alignment horizontal="right" vertical="center" wrapText="1"/>
    </xf>
    <xf numFmtId="3" fontId="9" fillId="0" borderId="0" xfId="12" applyNumberFormat="1" applyFont="1" applyFill="1" applyAlignment="1">
      <alignment horizontal="right"/>
    </xf>
    <xf numFmtId="0" fontId="1" fillId="0" borderId="0" xfId="16" applyFill="1"/>
    <xf numFmtId="0" fontId="61" fillId="0" borderId="25" xfId="0" applyFont="1" applyBorder="1" applyAlignment="1">
      <alignment horizontal="right" vertical="center" wrapText="1"/>
    </xf>
    <xf numFmtId="0" fontId="61" fillId="0" borderId="26" xfId="0" applyFont="1" applyBorder="1" applyAlignment="1">
      <alignment horizontal="right" vertical="center" wrapText="1"/>
    </xf>
    <xf numFmtId="0" fontId="62" fillId="0" borderId="26" xfId="0" applyFont="1" applyBorder="1" applyAlignment="1">
      <alignment horizontal="right" vertical="center" wrapText="1"/>
    </xf>
    <xf numFmtId="3" fontId="61" fillId="0" borderId="25" xfId="0" applyNumberFormat="1" applyFont="1" applyBorder="1" applyAlignment="1">
      <alignment horizontal="right" vertical="center" wrapText="1"/>
    </xf>
    <xf numFmtId="0" fontId="62" fillId="0" borderId="26" xfId="0" applyFont="1" applyBorder="1" applyAlignment="1">
      <alignment horizontal="left" vertical="center"/>
    </xf>
    <xf numFmtId="0" fontId="62" fillId="9" borderId="26" xfId="0" applyFont="1" applyFill="1" applyBorder="1" applyAlignment="1">
      <alignment horizontal="right" vertical="center" wrapText="1"/>
    </xf>
    <xf numFmtId="0" fontId="61" fillId="0" borderId="25" xfId="0" applyFont="1" applyBorder="1" applyAlignment="1">
      <alignment horizontal="left" vertical="center"/>
    </xf>
    <xf numFmtId="0" fontId="61" fillId="9" borderId="25" xfId="0" applyFont="1" applyFill="1" applyBorder="1" applyAlignment="1">
      <alignment horizontal="right" vertical="center" wrapText="1"/>
    </xf>
    <xf numFmtId="0" fontId="61" fillId="0" borderId="26" xfId="0" applyFont="1" applyBorder="1" applyAlignment="1">
      <alignment horizontal="left" vertical="center"/>
    </xf>
    <xf numFmtId="0" fontId="61" fillId="9" borderId="26" xfId="0" applyFont="1" applyFill="1" applyBorder="1" applyAlignment="1">
      <alignment horizontal="right" vertical="center" wrapText="1"/>
    </xf>
    <xf numFmtId="0" fontId="62" fillId="4" borderId="26" xfId="0" applyFont="1" applyFill="1" applyBorder="1" applyAlignment="1">
      <alignment horizontal="right" vertical="center" wrapText="1"/>
    </xf>
    <xf numFmtId="0" fontId="63" fillId="8" borderId="26" xfId="0" applyFont="1" applyFill="1" applyBorder="1" applyAlignment="1">
      <alignment horizontal="right" vertical="center" wrapText="1"/>
    </xf>
    <xf numFmtId="0" fontId="63" fillId="8" borderId="25" xfId="0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62" fillId="0" borderId="28" xfId="0" applyFont="1" applyBorder="1" applyAlignment="1">
      <alignment horizontal="left" vertical="center"/>
    </xf>
    <xf numFmtId="3" fontId="62" fillId="9" borderId="28" xfId="0" applyNumberFormat="1" applyFont="1" applyFill="1" applyBorder="1" applyAlignment="1">
      <alignment horizontal="right" vertical="center" wrapText="1"/>
    </xf>
    <xf numFmtId="0" fontId="62" fillId="9" borderId="28" xfId="0" applyFont="1" applyFill="1" applyBorder="1" applyAlignment="1">
      <alignment horizontal="right" vertical="center" wrapText="1"/>
    </xf>
    <xf numFmtId="0" fontId="61" fillId="0" borderId="28" xfId="0" applyFont="1" applyBorder="1" applyAlignment="1">
      <alignment horizontal="left" vertical="center"/>
    </xf>
    <xf numFmtId="0" fontId="61" fillId="9" borderId="28" xfId="0" applyFont="1" applyFill="1" applyBorder="1" applyAlignment="1">
      <alignment horizontal="right" vertical="center" wrapText="1"/>
    </xf>
    <xf numFmtId="3" fontId="61" fillId="9" borderId="28" xfId="0" applyNumberFormat="1" applyFont="1" applyFill="1" applyBorder="1" applyAlignment="1">
      <alignment horizontal="right" vertical="center" wrapText="1"/>
    </xf>
    <xf numFmtId="0" fontId="61" fillId="0" borderId="29" xfId="0" applyFont="1" applyBorder="1" applyAlignment="1">
      <alignment horizontal="left" vertical="center"/>
    </xf>
    <xf numFmtId="0" fontId="61" fillId="9" borderId="29" xfId="0" applyFont="1" applyFill="1" applyBorder="1" applyAlignment="1">
      <alignment horizontal="right" vertical="center" wrapText="1"/>
    </xf>
    <xf numFmtId="3" fontId="61" fillId="9" borderId="29" xfId="0" applyNumberFormat="1" applyFont="1" applyFill="1" applyBorder="1" applyAlignment="1">
      <alignment horizontal="right" vertical="center" wrapText="1"/>
    </xf>
    <xf numFmtId="0" fontId="62" fillId="4" borderId="28" xfId="0" applyFont="1" applyFill="1" applyBorder="1" applyAlignment="1">
      <alignment horizontal="right" vertical="center" wrapText="1"/>
    </xf>
    <xf numFmtId="3" fontId="62" fillId="0" borderId="28" xfId="0" applyNumberFormat="1" applyFont="1" applyBorder="1" applyAlignment="1">
      <alignment horizontal="right" vertical="center" wrapText="1"/>
    </xf>
    <xf numFmtId="0" fontId="62" fillId="0" borderId="28" xfId="0" applyFont="1" applyBorder="1" applyAlignment="1">
      <alignment horizontal="right" vertical="center" wrapText="1"/>
    </xf>
    <xf numFmtId="0" fontId="61" fillId="0" borderId="29" xfId="0" applyFont="1" applyBorder="1" applyAlignment="1">
      <alignment horizontal="right" vertical="center" wrapText="1"/>
    </xf>
    <xf numFmtId="3" fontId="61" fillId="0" borderId="29" xfId="0" applyNumberFormat="1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3" fontId="61" fillId="0" borderId="28" xfId="0" applyNumberFormat="1" applyFont="1" applyBorder="1" applyAlignment="1">
      <alignment horizontal="right" vertical="center" wrapText="1"/>
    </xf>
    <xf numFmtId="0" fontId="63" fillId="8" borderId="27" xfId="0" applyFont="1" applyFill="1" applyBorder="1" applyAlignment="1">
      <alignment horizontal="justify" vertical="center" wrapText="1"/>
    </xf>
    <xf numFmtId="0" fontId="63" fillId="8" borderId="25" xfId="0" applyFont="1" applyFill="1" applyBorder="1" applyAlignment="1">
      <alignment horizontal="center" vertical="center" wrapText="1"/>
    </xf>
    <xf numFmtId="0" fontId="63" fillId="8" borderId="31" xfId="0" applyFont="1" applyFill="1" applyBorder="1" applyAlignment="1">
      <alignment horizontal="right" vertical="center" wrapText="1"/>
    </xf>
    <xf numFmtId="0" fontId="63" fillId="8" borderId="0" xfId="0" applyFont="1" applyFill="1" applyAlignment="1">
      <alignment horizontal="right" vertical="center" wrapText="1"/>
    </xf>
    <xf numFmtId="0" fontId="63" fillId="8" borderId="32" xfId="0" applyFont="1" applyFill="1" applyBorder="1" applyAlignment="1">
      <alignment horizontal="right" vertical="center" wrapText="1"/>
    </xf>
    <xf numFmtId="0" fontId="64" fillId="8" borderId="0" xfId="0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3" fontId="63" fillId="8" borderId="3" xfId="0" applyNumberFormat="1" applyFont="1" applyFill="1" applyBorder="1" applyAlignment="1">
      <alignment horizontal="right" vertical="center" wrapText="1"/>
    </xf>
    <xf numFmtId="3" fontId="63" fillId="8" borderId="30" xfId="0" applyNumberFormat="1" applyFont="1" applyFill="1" applyBorder="1" applyAlignment="1">
      <alignment horizontal="right" vertical="center" wrapText="1"/>
    </xf>
    <xf numFmtId="0" fontId="63" fillId="8" borderId="3" xfId="0" applyFont="1" applyFill="1" applyBorder="1" applyAlignment="1">
      <alignment horizontal="right" vertical="center" wrapText="1"/>
    </xf>
    <xf numFmtId="3" fontId="63" fillId="8" borderId="0" xfId="0" applyNumberFormat="1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3" fillId="10" borderId="27" xfId="0" applyFont="1" applyFill="1" applyBorder="1" applyAlignment="1">
      <alignment horizontal="justify" vertical="center" wrapText="1"/>
    </xf>
    <xf numFmtId="0" fontId="63" fillId="10" borderId="3" xfId="0" applyFont="1" applyFill="1" applyBorder="1" applyAlignment="1">
      <alignment horizontal="center" vertical="center" wrapText="1"/>
    </xf>
    <xf numFmtId="0" fontId="63" fillId="10" borderId="25" xfId="0" applyFont="1" applyFill="1" applyBorder="1" applyAlignment="1">
      <alignment horizontal="center" vertical="center" wrapText="1"/>
    </xf>
    <xf numFmtId="0" fontId="63" fillId="11" borderId="0" xfId="0" applyFont="1" applyFill="1" applyAlignment="1">
      <alignment horizontal="right" vertical="center" wrapText="1"/>
    </xf>
    <xf numFmtId="0" fontId="63" fillId="10" borderId="0" xfId="0" applyFont="1" applyFill="1" applyAlignment="1">
      <alignment horizontal="right" vertical="center" wrapText="1"/>
    </xf>
    <xf numFmtId="0" fontId="62" fillId="4" borderId="28" xfId="0" applyFont="1" applyFill="1" applyBorder="1" applyAlignment="1">
      <alignment horizontal="left" vertical="center"/>
    </xf>
    <xf numFmtId="0" fontId="63" fillId="11" borderId="3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3" fillId="11" borderId="30" xfId="0" applyFont="1" applyFill="1" applyBorder="1" applyAlignment="1">
      <alignment horizontal="right" vertical="center" wrapText="1"/>
    </xf>
    <xf numFmtId="0" fontId="64" fillId="11" borderId="3" xfId="0" applyFont="1" applyFill="1" applyBorder="1" applyAlignment="1">
      <alignment horizontal="right" vertical="center" wrapText="1"/>
    </xf>
    <xf numFmtId="0" fontId="64" fillId="11" borderId="0" xfId="0" applyFont="1" applyFill="1" applyAlignment="1">
      <alignment horizontal="right" vertical="center" wrapText="1"/>
    </xf>
    <xf numFmtId="0" fontId="63" fillId="11" borderId="1" xfId="0" applyFont="1" applyFill="1" applyBorder="1" applyAlignment="1">
      <alignment horizontal="right" vertical="center" wrapText="1"/>
    </xf>
    <xf numFmtId="0" fontId="63" fillId="11" borderId="31" xfId="0" applyFont="1" applyFill="1" applyBorder="1" applyAlignment="1">
      <alignment horizontal="right" vertical="center" wrapText="1"/>
    </xf>
    <xf numFmtId="0" fontId="63" fillId="10" borderId="32" xfId="0" applyFont="1" applyFill="1" applyBorder="1" applyAlignment="1">
      <alignment horizontal="right" vertical="center" wrapText="1"/>
    </xf>
    <xf numFmtId="0" fontId="61" fillId="9" borderId="33" xfId="0" applyFont="1" applyFill="1" applyBorder="1" applyAlignment="1">
      <alignment horizontal="right" vertical="center" wrapText="1"/>
    </xf>
    <xf numFmtId="0" fontId="61" fillId="9" borderId="34" xfId="0" applyFont="1" applyFill="1" applyBorder="1" applyAlignment="1">
      <alignment horizontal="right" vertical="center" wrapText="1"/>
    </xf>
    <xf numFmtId="0" fontId="63" fillId="11" borderId="35" xfId="0" applyFont="1" applyFill="1" applyBorder="1" applyAlignment="1">
      <alignment horizontal="right" vertical="center" wrapText="1"/>
    </xf>
    <xf numFmtId="0" fontId="61" fillId="0" borderId="34" xfId="0" applyFont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center" vertical="center" wrapText="1"/>
    </xf>
    <xf numFmtId="0" fontId="54" fillId="8" borderId="0" xfId="0" applyFont="1" applyFill="1" applyBorder="1" applyAlignment="1">
      <alignment horizontal="right" vertical="center" wrapText="1"/>
    </xf>
    <xf numFmtId="0" fontId="61" fillId="0" borderId="34" xfId="0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0" fontId="61" fillId="9" borderId="34" xfId="0" applyFont="1" applyFill="1" applyBorder="1" applyAlignment="1">
      <alignment horizontal="right" vertical="center" wrapText="1"/>
    </xf>
    <xf numFmtId="0" fontId="61" fillId="9" borderId="28" xfId="0" applyFont="1" applyFill="1" applyBorder="1" applyAlignment="1">
      <alignment horizontal="right" vertical="center" wrapText="1"/>
    </xf>
    <xf numFmtId="0" fontId="61" fillId="9" borderId="33" xfId="0" applyFont="1" applyFill="1" applyBorder="1" applyAlignment="1">
      <alignment horizontal="right" vertical="center" wrapText="1"/>
    </xf>
    <xf numFmtId="0" fontId="64" fillId="11" borderId="31" xfId="0" applyFont="1" applyFill="1" applyBorder="1" applyAlignment="1">
      <alignment horizontal="justify" vertical="center" wrapText="1"/>
    </xf>
    <xf numFmtId="0" fontId="64" fillId="11" borderId="0" xfId="0" applyFont="1" applyFill="1" applyAlignment="1">
      <alignment horizontal="justify" vertical="center" wrapText="1"/>
    </xf>
    <xf numFmtId="0" fontId="63" fillId="8" borderId="3" xfId="0" applyFont="1" applyFill="1" applyBorder="1" applyAlignment="1">
      <alignment horizontal="center" vertical="center" wrapText="1"/>
    </xf>
    <xf numFmtId="0" fontId="64" fillId="8" borderId="31" xfId="0" applyFont="1" applyFill="1" applyBorder="1" applyAlignment="1">
      <alignment horizontal="justify" vertical="center" wrapText="1"/>
    </xf>
    <xf numFmtId="0" fontId="64" fillId="8" borderId="0" xfId="0" applyFont="1" applyFill="1" applyAlignment="1">
      <alignment horizontal="justify" vertical="center" wrapText="1"/>
    </xf>
    <xf numFmtId="0" fontId="63" fillId="8" borderId="31" xfId="0" applyFont="1" applyFill="1" applyBorder="1" applyAlignment="1">
      <alignment horizontal="right" vertical="center" wrapText="1"/>
    </xf>
    <xf numFmtId="0" fontId="63" fillId="8" borderId="0" xfId="0" applyFont="1" applyFill="1" applyAlignment="1">
      <alignment horizontal="right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</cellXfs>
  <cellStyles count="18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108 2" xfId="13"/>
    <cellStyle name="Normalny 2" xfId="3"/>
    <cellStyle name="Normalny 2 2" xfId="10"/>
    <cellStyle name="Normalny 2 2 2" xfId="16"/>
    <cellStyle name="Normalny 2 3" xfId="11"/>
    <cellStyle name="Normalny 3" xfId="6"/>
    <cellStyle name="Normalny 3 2" xfId="12"/>
    <cellStyle name="Normalny 4" xfId="9"/>
    <cellStyle name="Normalny 4 2" xfId="14"/>
    <cellStyle name="Normalny 5" xfId="15"/>
    <cellStyle name="Normalny 6" xfId="17"/>
  </cellStyles>
  <dxfs count="0"/>
  <tableStyles count="0" defaultTableStyle="TableStyleMedium2" defaultPivotStyle="PivotStyleMedium9"/>
  <colors>
    <mruColors>
      <color rgb="FF033086"/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F41"/>
  <sheetViews>
    <sheetView showGridLines="0" tabSelected="1" view="pageBreakPreview" zoomScaleNormal="100" zoomScaleSheetLayoutView="100" workbookViewId="0">
      <pane xSplit="3" topLeftCell="U1" activePane="topRight" state="frozen"/>
      <selection activeCell="B13" sqref="B13"/>
      <selection pane="topRight" activeCell="V41" sqref="V41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5" width="14" style="498" customWidth="1"/>
    <col min="26" max="26" width="3.26953125" customWidth="1"/>
    <col min="27" max="27" width="14" bestFit="1" customWidth="1"/>
    <col min="28" max="28" width="14" hidden="1" customWidth="1"/>
    <col min="29" max="29" width="13.1796875" customWidth="1"/>
    <col min="30" max="31" width="14" bestFit="1" customWidth="1"/>
    <col min="32" max="32" width="14" style="546" bestFit="1" customWidth="1"/>
  </cols>
  <sheetData>
    <row r="1" spans="2:32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97"/>
      <c r="V1" s="497"/>
      <c r="W1" s="497"/>
      <c r="X1" s="497"/>
      <c r="Y1" s="497"/>
      <c r="Z1"/>
    </row>
    <row r="2" spans="2:32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97"/>
      <c r="V2" s="497"/>
      <c r="W2" s="497"/>
      <c r="X2" s="497"/>
      <c r="Y2" s="497"/>
      <c r="Z2"/>
    </row>
    <row r="3" spans="2:32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 s="494" t="s">
        <v>479</v>
      </c>
      <c r="V3" s="560" t="s">
        <v>505</v>
      </c>
      <c r="W3" s="560" t="s">
        <v>515</v>
      </c>
      <c r="X3" s="560" t="s">
        <v>529</v>
      </c>
      <c r="Y3" s="560" t="s">
        <v>553</v>
      </c>
      <c r="Z3"/>
      <c r="AA3" s="386">
        <v>2013</v>
      </c>
      <c r="AB3" s="386">
        <v>2014</v>
      </c>
      <c r="AC3" s="386">
        <v>2014</v>
      </c>
      <c r="AD3" s="386" t="s">
        <v>448</v>
      </c>
      <c r="AE3" s="386">
        <v>2016</v>
      </c>
      <c r="AF3" s="560">
        <v>2017</v>
      </c>
    </row>
    <row r="4" spans="2:32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 s="495" t="s">
        <v>5</v>
      </c>
      <c r="V4" s="545" t="s">
        <v>5</v>
      </c>
      <c r="W4" s="545" t="s">
        <v>5</v>
      </c>
      <c r="X4" s="545" t="s">
        <v>5</v>
      </c>
      <c r="Y4" s="545" t="s">
        <v>5</v>
      </c>
      <c r="Z4"/>
      <c r="AA4" s="387" t="s">
        <v>5</v>
      </c>
      <c r="AB4" s="387" t="s">
        <v>5</v>
      </c>
      <c r="AC4" s="387" t="s">
        <v>5</v>
      </c>
      <c r="AD4" s="387" t="s">
        <v>5</v>
      </c>
      <c r="AE4" s="387" t="s">
        <v>5</v>
      </c>
      <c r="AF4" s="545" t="s">
        <v>5</v>
      </c>
    </row>
    <row r="5" spans="2:32" s="42" customFormat="1" x14ac:dyDescent="0.35">
      <c r="B5" s="44"/>
      <c r="C5" s="45"/>
      <c r="D5" s="631"/>
      <c r="E5" s="631"/>
      <c r="F5" s="631"/>
      <c r="G5" s="46"/>
      <c r="H5" s="46"/>
      <c r="I5" s="46"/>
      <c r="J5" s="631"/>
      <c r="K5" s="631"/>
      <c r="L5" s="631"/>
      <c r="M5" s="631"/>
      <c r="N5" s="634"/>
      <c r="O5" s="341"/>
      <c r="P5" s="272"/>
      <c r="Q5" s="343"/>
      <c r="R5" s="343"/>
      <c r="S5" s="344"/>
      <c r="T5" s="460"/>
      <c r="U5" s="493"/>
      <c r="V5" s="493"/>
      <c r="W5" s="562"/>
      <c r="X5" s="565"/>
      <c r="Y5" s="584"/>
      <c r="Z5"/>
      <c r="AA5" s="631"/>
      <c r="AB5" s="631"/>
      <c r="AC5" s="339"/>
      <c r="AD5" s="631"/>
      <c r="AE5" s="631"/>
      <c r="AF5" s="631"/>
    </row>
    <row r="6" spans="2:32" s="42" customFormat="1" x14ac:dyDescent="0.35">
      <c r="B6" s="108" t="s">
        <v>61</v>
      </c>
      <c r="C6" s="45"/>
      <c r="D6" s="632"/>
      <c r="E6" s="633"/>
      <c r="F6" s="633"/>
      <c r="G6" s="47"/>
      <c r="H6" s="47"/>
      <c r="I6" s="47"/>
      <c r="J6" s="633"/>
      <c r="K6" s="633"/>
      <c r="L6" s="633"/>
      <c r="M6" s="632"/>
      <c r="N6" s="635"/>
      <c r="O6" s="341"/>
      <c r="P6" s="326"/>
      <c r="Q6" s="326"/>
      <c r="R6" s="326"/>
      <c r="S6" s="326"/>
      <c r="T6" s="326"/>
      <c r="U6" s="326"/>
      <c r="V6" s="326"/>
      <c r="W6" s="326"/>
      <c r="X6" s="326"/>
      <c r="Y6" s="326"/>
      <c r="Z6"/>
      <c r="AA6" s="633"/>
      <c r="AB6" s="633"/>
      <c r="AC6" s="340"/>
      <c r="AD6" s="632"/>
      <c r="AE6" s="632"/>
      <c r="AF6" s="632"/>
    </row>
    <row r="7" spans="2:32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U7" s="483">
        <v>1150503</v>
      </c>
      <c r="V7" s="483">
        <v>1175981</v>
      </c>
      <c r="W7" s="483">
        <v>1238625</v>
      </c>
      <c r="X7" s="483">
        <v>1192507</v>
      </c>
      <c r="Y7" s="483">
        <v>1267516.43707</v>
      </c>
      <c r="AA7" s="133">
        <v>4553921</v>
      </c>
      <c r="AB7" s="133" t="s">
        <v>367</v>
      </c>
      <c r="AC7" s="133" t="s">
        <v>367</v>
      </c>
      <c r="AD7" s="133">
        <v>4330336</v>
      </c>
      <c r="AE7" s="133">
        <v>4341874</v>
      </c>
      <c r="AF7" s="133">
        <v>4640808</v>
      </c>
    </row>
    <row r="8" spans="2:32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U8" s="483">
        <v>8112</v>
      </c>
      <c r="V8" s="483">
        <v>11298</v>
      </c>
      <c r="W8" s="483">
        <v>22515</v>
      </c>
      <c r="X8" s="483">
        <v>12437</v>
      </c>
      <c r="Y8" s="483">
        <v>14245.850640000001</v>
      </c>
      <c r="AA8" s="133">
        <v>163769</v>
      </c>
      <c r="AB8" s="133" t="s">
        <v>368</v>
      </c>
      <c r="AC8" s="133" t="s">
        <v>368</v>
      </c>
      <c r="AD8" s="133">
        <v>33132</v>
      </c>
      <c r="AE8" s="133">
        <v>30085</v>
      </c>
      <c r="AF8" s="133">
        <v>51845</v>
      </c>
    </row>
    <row r="9" spans="2:32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U9" s="489">
        <v>8212</v>
      </c>
      <c r="V9" s="489">
        <v>5607</v>
      </c>
      <c r="W9" s="489">
        <v>17172</v>
      </c>
      <c r="X9" s="489">
        <v>10932</v>
      </c>
      <c r="Y9" s="489">
        <v>12236.369620000005</v>
      </c>
      <c r="AA9" s="246">
        <v>79771</v>
      </c>
      <c r="AB9" s="246" t="s">
        <v>369</v>
      </c>
      <c r="AC9" s="246" t="s">
        <v>369</v>
      </c>
      <c r="AD9" s="246">
        <v>190665</v>
      </c>
      <c r="AE9" s="246">
        <v>39310</v>
      </c>
      <c r="AF9" s="246">
        <v>45958</v>
      </c>
    </row>
    <row r="10" spans="2:32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 s="476"/>
      <c r="V10" s="476"/>
      <c r="W10" s="476"/>
      <c r="X10" s="476"/>
      <c r="Y10" s="476"/>
      <c r="Z10"/>
      <c r="AA10" s="50"/>
      <c r="AB10" s="50"/>
      <c r="AC10" s="50"/>
      <c r="AD10" s="50"/>
      <c r="AE10" s="84"/>
      <c r="AF10" s="84"/>
    </row>
    <row r="11" spans="2:32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U11" s="478">
        <v>1166827</v>
      </c>
      <c r="V11" s="478">
        <v>1192886</v>
      </c>
      <c r="W11" s="478">
        <v>1278312</v>
      </c>
      <c r="X11" s="478">
        <v>1215876</v>
      </c>
      <c r="Y11" s="478">
        <v>1293998.6573300003</v>
      </c>
      <c r="AA11" s="110">
        <v>4797461</v>
      </c>
      <c r="AB11" s="110">
        <v>4257102</v>
      </c>
      <c r="AC11" s="110" t="s">
        <v>370</v>
      </c>
      <c r="AD11" s="110">
        <f>SUM(AD7:AD9)</f>
        <v>4554133</v>
      </c>
      <c r="AE11" s="110">
        <f>SUM(AE7:AE9)</f>
        <v>4411269</v>
      </c>
      <c r="AF11" s="110">
        <v>4738611</v>
      </c>
    </row>
    <row r="12" spans="2:32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 s="483"/>
      <c r="V12" s="483"/>
      <c r="W12" s="483"/>
      <c r="X12" s="483"/>
      <c r="Y12" s="483"/>
      <c r="Z12"/>
      <c r="AA12" s="50"/>
      <c r="AB12" s="50"/>
      <c r="AC12" s="50"/>
      <c r="AD12" s="50"/>
      <c r="AE12" s="133"/>
      <c r="AF12" s="133"/>
    </row>
    <row r="13" spans="2:32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U13" s="483">
        <v>143519</v>
      </c>
      <c r="V13" s="483">
        <v>141612</v>
      </c>
      <c r="W13" s="483">
        <v>117913</v>
      </c>
      <c r="X13" s="483">
        <v>137015</v>
      </c>
      <c r="Y13" s="483">
        <v>151625.14532149554</v>
      </c>
      <c r="AA13" s="133">
        <v>388845</v>
      </c>
      <c r="AB13" s="133">
        <v>382791</v>
      </c>
      <c r="AC13" s="133">
        <v>382791</v>
      </c>
      <c r="AD13" s="133">
        <v>648982</v>
      </c>
      <c r="AE13" s="133">
        <v>621592</v>
      </c>
      <c r="AF13" s="133">
        <v>546885</v>
      </c>
    </row>
    <row r="14" spans="2:32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U14" s="483">
        <v>170598</v>
      </c>
      <c r="V14" s="483">
        <v>172747</v>
      </c>
      <c r="W14" s="483">
        <v>192480</v>
      </c>
      <c r="X14" s="483">
        <v>186116</v>
      </c>
      <c r="Y14" s="483">
        <v>191900.04726350482</v>
      </c>
      <c r="AA14" s="133">
        <v>711233</v>
      </c>
      <c r="AB14" s="133" t="s">
        <v>371</v>
      </c>
      <c r="AC14" s="133">
        <v>594010</v>
      </c>
      <c r="AD14" s="133">
        <v>696994</v>
      </c>
      <c r="AE14" s="133">
        <v>675000</v>
      </c>
      <c r="AF14" s="133">
        <v>706468</v>
      </c>
    </row>
    <row r="15" spans="2:32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U15" s="483">
        <v>387618</v>
      </c>
      <c r="V15" s="483">
        <v>410619</v>
      </c>
      <c r="W15" s="483">
        <v>448473</v>
      </c>
      <c r="X15" s="483">
        <v>393997</v>
      </c>
      <c r="Y15" s="483">
        <v>425570.88049822208</v>
      </c>
      <c r="AA15" s="133">
        <v>1577434</v>
      </c>
      <c r="AB15" s="133" t="s">
        <v>372</v>
      </c>
      <c r="AC15" s="133">
        <v>1315778</v>
      </c>
      <c r="AD15" s="133">
        <v>1501160</v>
      </c>
      <c r="AE15" s="133">
        <v>1573059</v>
      </c>
      <c r="AF15" s="133">
        <v>1618716</v>
      </c>
    </row>
    <row r="16" spans="2:32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U16" s="483">
        <v>10595</v>
      </c>
      <c r="V16" s="483">
        <v>9231</v>
      </c>
      <c r="W16" s="483">
        <v>8851</v>
      </c>
      <c r="X16" s="483">
        <v>5904</v>
      </c>
      <c r="Y16" s="483">
        <v>8789.5635149262635</v>
      </c>
      <c r="AA16" s="133">
        <v>37874</v>
      </c>
      <c r="AB16" s="133" t="s">
        <v>373</v>
      </c>
      <c r="AC16" s="133">
        <v>40759</v>
      </c>
      <c r="AD16" s="133">
        <v>38597</v>
      </c>
      <c r="AE16" s="133">
        <v>36256</v>
      </c>
      <c r="AF16" s="133">
        <v>38987</v>
      </c>
    </row>
    <row r="17" spans="2:32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U17" s="483">
        <v>382475</v>
      </c>
      <c r="V17" s="483">
        <v>357761</v>
      </c>
      <c r="W17" s="483">
        <v>397295</v>
      </c>
      <c r="X17" s="483">
        <v>398979</v>
      </c>
      <c r="Y17" s="483">
        <v>415543.93040782434</v>
      </c>
      <c r="AA17" s="133">
        <v>1714555</v>
      </c>
      <c r="AB17" s="133" t="s">
        <v>374</v>
      </c>
      <c r="AC17" s="133">
        <v>1698873</v>
      </c>
      <c r="AD17" s="133">
        <v>1484764</v>
      </c>
      <c r="AE17" s="133">
        <v>1442301</v>
      </c>
      <c r="AF17" s="133">
        <v>1508716</v>
      </c>
    </row>
    <row r="18" spans="2:32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U18" s="483">
        <v>14382</v>
      </c>
      <c r="V18" s="483">
        <v>13936</v>
      </c>
      <c r="W18" s="483">
        <v>16206</v>
      </c>
      <c r="X18" s="483">
        <v>13260</v>
      </c>
      <c r="Y18" s="483">
        <v>14140.996896568602</v>
      </c>
      <c r="AA18" s="133">
        <v>61484</v>
      </c>
      <c r="AB18" s="133" t="s">
        <v>375</v>
      </c>
      <c r="AC18" s="133">
        <v>43955</v>
      </c>
      <c r="AD18" s="133">
        <v>53854</v>
      </c>
      <c r="AE18" s="133">
        <v>55494</v>
      </c>
      <c r="AF18" s="133">
        <v>57580</v>
      </c>
    </row>
    <row r="19" spans="2:32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U19" s="483">
        <v>5594</v>
      </c>
      <c r="V19" s="483">
        <v>7877</v>
      </c>
      <c r="W19" s="483">
        <v>18265</v>
      </c>
      <c r="X19" s="483">
        <v>7802</v>
      </c>
      <c r="Y19" s="483">
        <v>7812.8921399999981</v>
      </c>
      <c r="AA19" s="133">
        <v>135670</v>
      </c>
      <c r="AB19" s="133" t="s">
        <v>376</v>
      </c>
      <c r="AC19" s="133">
        <v>38203</v>
      </c>
      <c r="AD19" s="133">
        <v>25654</v>
      </c>
      <c r="AE19" s="133">
        <v>22066</v>
      </c>
      <c r="AF19" s="133">
        <v>39132</v>
      </c>
    </row>
    <row r="20" spans="2:32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U20" s="490">
        <v>9801</v>
      </c>
      <c r="V20" s="490">
        <v>22050</v>
      </c>
      <c r="W20" s="490">
        <v>26303</v>
      </c>
      <c r="X20" s="490">
        <v>9547</v>
      </c>
      <c r="Y20" s="490">
        <v>7921.2977859874009</v>
      </c>
      <c r="AA20" s="247">
        <v>60181</v>
      </c>
      <c r="AB20" s="247" t="s">
        <v>377</v>
      </c>
      <c r="AC20" s="247">
        <v>39039</v>
      </c>
      <c r="AD20" s="247">
        <v>48217</v>
      </c>
      <c r="AE20" s="247">
        <v>117572</v>
      </c>
      <c r="AF20" s="247">
        <v>67127</v>
      </c>
    </row>
    <row r="21" spans="2:32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 s="477"/>
      <c r="V21" s="477"/>
      <c r="W21" s="477"/>
      <c r="X21" s="477"/>
      <c r="Y21" s="477"/>
      <c r="Z21"/>
      <c r="AA21" s="52"/>
      <c r="AB21" s="52"/>
      <c r="AC21" s="52"/>
      <c r="AD21" s="52"/>
      <c r="AE21" s="85"/>
      <c r="AF21" s="477"/>
    </row>
    <row r="22" spans="2:32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U22" s="479">
        <v>1124582</v>
      </c>
      <c r="V22" s="479">
        <v>1135833</v>
      </c>
      <c r="W22" s="479">
        <v>1225786</v>
      </c>
      <c r="X22" s="479">
        <v>1152620</v>
      </c>
      <c r="Y22" s="479">
        <v>1223304.7538285288</v>
      </c>
      <c r="AA22" s="113">
        <v>4687276</v>
      </c>
      <c r="AB22" s="113" t="s">
        <v>378</v>
      </c>
      <c r="AC22" s="113">
        <v>4153408</v>
      </c>
      <c r="AD22" s="113">
        <f>SUM(AD13:AD20)</f>
        <v>4498222</v>
      </c>
      <c r="AE22" s="113">
        <f>SUM(AE13:AE20)</f>
        <v>4543340</v>
      </c>
      <c r="AF22" s="479">
        <v>4583611</v>
      </c>
    </row>
    <row r="23" spans="2:32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 s="481"/>
      <c r="V23" s="481"/>
      <c r="W23" s="481"/>
      <c r="X23" s="481"/>
      <c r="Y23" s="481"/>
      <c r="Z23"/>
      <c r="AA23" s="53"/>
      <c r="AB23" s="53"/>
      <c r="AC23" s="53"/>
      <c r="AD23" s="53"/>
      <c r="AE23" s="116"/>
      <c r="AF23" s="116"/>
    </row>
    <row r="24" spans="2:32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U24" s="480">
        <v>185764</v>
      </c>
      <c r="V24" s="480">
        <v>198665</v>
      </c>
      <c r="W24" s="480">
        <v>170439</v>
      </c>
      <c r="X24" s="480">
        <v>200271</v>
      </c>
      <c r="Y24" s="480">
        <v>222319.04882296704</v>
      </c>
      <c r="AA24" s="115">
        <v>499030</v>
      </c>
      <c r="AB24" s="115">
        <v>503718</v>
      </c>
      <c r="AC24" s="115">
        <v>503718</v>
      </c>
      <c r="AD24" s="458">
        <f>AD26+AD13</f>
        <v>704893</v>
      </c>
      <c r="AE24" s="458">
        <f>AE26+AE13</f>
        <v>489521</v>
      </c>
      <c r="AF24" s="458">
        <v>701885</v>
      </c>
    </row>
    <row r="25" spans="2:32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 s="480"/>
      <c r="V25" s="480"/>
      <c r="W25" s="480"/>
      <c r="X25" s="480"/>
      <c r="Y25" s="480"/>
      <c r="Z25"/>
      <c r="AA25" s="56"/>
      <c r="AB25" s="56"/>
      <c r="AC25" s="56"/>
      <c r="AD25" s="56"/>
      <c r="AE25" s="115"/>
      <c r="AF25" s="115"/>
    </row>
    <row r="26" spans="2:32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U26" s="480">
        <v>42245</v>
      </c>
      <c r="V26" s="480">
        <v>57053</v>
      </c>
      <c r="W26" s="480">
        <v>52526</v>
      </c>
      <c r="X26" s="480">
        <v>63256</v>
      </c>
      <c r="Y26" s="480">
        <f>Y11-Y22</f>
        <v>70693.903501471505</v>
      </c>
      <c r="AA26" s="119">
        <v>110185</v>
      </c>
      <c r="AB26" s="119">
        <v>120927</v>
      </c>
      <c r="AC26" s="119">
        <v>120927</v>
      </c>
      <c r="AD26" s="115">
        <f>AD11-AD22</f>
        <v>55911</v>
      </c>
      <c r="AE26" s="115">
        <f>AE11-AE22</f>
        <v>-132071</v>
      </c>
      <c r="AF26" s="115">
        <v>155000</v>
      </c>
    </row>
    <row r="27" spans="2:32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 s="487"/>
      <c r="V27" s="487"/>
      <c r="W27" s="487"/>
      <c r="X27" s="487"/>
      <c r="Y27" s="487"/>
      <c r="Z27"/>
      <c r="AA27" s="55"/>
      <c r="AB27" s="55"/>
      <c r="AC27" s="55"/>
      <c r="AD27" s="55"/>
      <c r="AE27" s="327"/>
      <c r="AF27" s="487"/>
    </row>
    <row r="28" spans="2:32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U28" s="485">
        <v>4153</v>
      </c>
      <c r="V28" s="485">
        <v>915</v>
      </c>
      <c r="W28" s="485">
        <v>5012</v>
      </c>
      <c r="X28" s="485">
        <v>2683</v>
      </c>
      <c r="Y28" s="485">
        <v>7614.017770000004</v>
      </c>
      <c r="AA28" s="139">
        <v>34333</v>
      </c>
      <c r="AB28" s="139" t="s">
        <v>379</v>
      </c>
      <c r="AC28" s="139">
        <v>33812</v>
      </c>
      <c r="AD28" s="133">
        <v>14723</v>
      </c>
      <c r="AE28" s="139">
        <v>38925</v>
      </c>
      <c r="AF28" s="485">
        <v>20167</v>
      </c>
    </row>
    <row r="29" spans="2:32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U29" s="485">
        <v>15309</v>
      </c>
      <c r="V29" s="485">
        <v>14361</v>
      </c>
      <c r="W29" s="485">
        <v>14686</v>
      </c>
      <c r="X29" s="485">
        <v>13145</v>
      </c>
      <c r="Y29" s="485">
        <v>16246.280300000002</v>
      </c>
      <c r="AA29" s="139">
        <v>44209</v>
      </c>
      <c r="AB29" s="139" t="s">
        <v>380</v>
      </c>
      <c r="AC29" s="139">
        <v>62099</v>
      </c>
      <c r="AD29" s="139">
        <v>66397</v>
      </c>
      <c r="AE29" s="139">
        <v>61239</v>
      </c>
      <c r="AF29" s="485">
        <v>59540</v>
      </c>
    </row>
    <row r="30" spans="2:32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U30" s="483">
        <v>-836</v>
      </c>
      <c r="V30" s="483">
        <v>247</v>
      </c>
      <c r="W30" s="483">
        <v>-624</v>
      </c>
      <c r="X30" s="483">
        <v>-3071</v>
      </c>
      <c r="Y30" s="483">
        <v>1013.9833423470004</v>
      </c>
      <c r="AA30" s="133">
        <v>-13438</v>
      </c>
      <c r="AB30" s="133">
        <v>881</v>
      </c>
      <c r="AC30" s="133">
        <v>881</v>
      </c>
      <c r="AD30" s="140">
        <v>4416</v>
      </c>
      <c r="AE30" s="139">
        <v>3461</v>
      </c>
      <c r="AF30" s="485">
        <v>806</v>
      </c>
    </row>
    <row r="31" spans="2:32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U31" s="486"/>
      <c r="V31" s="486"/>
      <c r="W31" s="486"/>
      <c r="X31" s="486"/>
      <c r="Y31" s="486"/>
      <c r="AA31" s="139">
        <v>1661</v>
      </c>
      <c r="AB31" s="141" t="s">
        <v>6</v>
      </c>
      <c r="AC31" s="141">
        <v>0</v>
      </c>
      <c r="AD31" s="140">
        <v>1865</v>
      </c>
      <c r="AE31" s="141"/>
      <c r="AF31" s="141">
        <v>0</v>
      </c>
    </row>
    <row r="32" spans="2:32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 s="491"/>
      <c r="V32" s="491"/>
      <c r="W32" s="491"/>
      <c r="X32" s="491"/>
      <c r="Y32" s="491"/>
      <c r="Z32"/>
      <c r="AA32" s="248"/>
      <c r="AB32" s="248"/>
      <c r="AC32" s="248"/>
      <c r="AD32" s="248"/>
      <c r="AE32" s="249"/>
      <c r="AF32" s="249"/>
    </row>
    <row r="33" spans="2:32" s="42" customFormat="1" ht="12.5" x14ac:dyDescent="0.2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2:32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-74613</v>
      </c>
      <c r="Q34" s="118">
        <v>-155003</v>
      </c>
      <c r="R34" s="118">
        <v>409</v>
      </c>
      <c r="S34" s="118">
        <v>77952</v>
      </c>
      <c r="T34" s="118">
        <v>98</v>
      </c>
      <c r="U34" s="482">
        <v>30253</v>
      </c>
      <c r="V34" s="482">
        <v>43854</v>
      </c>
      <c r="W34" s="482">
        <v>42228</v>
      </c>
      <c r="X34" s="482">
        <v>49723</v>
      </c>
      <c r="Y34" s="482">
        <v>63075.624313818509</v>
      </c>
      <c r="AA34" s="118">
        <v>88532</v>
      </c>
      <c r="AB34" s="118" t="s">
        <v>381</v>
      </c>
      <c r="AC34" s="118">
        <v>93521</v>
      </c>
      <c r="AD34" s="118">
        <f>AD26+AD28-AD29+AD30+AD31</f>
        <v>10518</v>
      </c>
      <c r="AE34" s="118">
        <f>AE26+AE28-AE29+AE30+AE31</f>
        <v>-150924</v>
      </c>
      <c r="AF34" s="118">
        <v>116433</v>
      </c>
    </row>
    <row r="35" spans="2:32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 s="482"/>
      <c r="V35" s="482"/>
      <c r="W35" s="482"/>
      <c r="X35" s="482"/>
      <c r="Y35" s="482"/>
      <c r="Z35"/>
      <c r="AA35" s="56"/>
      <c r="AB35" s="56"/>
      <c r="AC35" s="56"/>
      <c r="AD35" s="325"/>
      <c r="AE35" s="118"/>
      <c r="AF35" s="118"/>
    </row>
    <row r="36" spans="2:32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U36" s="490">
        <v>9457</v>
      </c>
      <c r="V36" s="490">
        <v>11475</v>
      </c>
      <c r="W36" s="490">
        <v>12296</v>
      </c>
      <c r="X36" s="490">
        <v>14114</v>
      </c>
      <c r="Y36" s="490">
        <v>9130.8494229794596</v>
      </c>
      <c r="AA36" s="247">
        <v>23145</v>
      </c>
      <c r="AB36" s="247" t="s">
        <v>382</v>
      </c>
      <c r="AC36" s="247">
        <v>15239</v>
      </c>
      <c r="AD36" s="247">
        <v>-19563</v>
      </c>
      <c r="AE36" s="247">
        <v>-17152</v>
      </c>
      <c r="AF36" s="247">
        <v>34760</v>
      </c>
    </row>
    <row r="37" spans="2:32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 s="484"/>
      <c r="V37" s="484"/>
      <c r="W37" s="484"/>
      <c r="X37" s="484"/>
      <c r="Y37" s="484"/>
      <c r="Z37"/>
      <c r="AA37" s="51"/>
      <c r="AB37" s="51"/>
      <c r="AC37" s="51"/>
      <c r="AD37" s="51"/>
      <c r="AE37" s="137"/>
      <c r="AF37" s="137"/>
    </row>
    <row r="38" spans="2:32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 s="484"/>
      <c r="V38" s="484"/>
      <c r="W38" s="484"/>
      <c r="X38" s="484"/>
      <c r="Y38" s="484"/>
      <c r="Z38"/>
      <c r="AA38" s="51"/>
      <c r="AB38" s="51"/>
      <c r="AC38" s="51"/>
      <c r="AD38" s="51"/>
      <c r="AE38" s="137"/>
      <c r="AF38" s="137"/>
    </row>
    <row r="39" spans="2:32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U39" s="492">
        <v>20796</v>
      </c>
      <c r="V39" s="492">
        <v>32379</v>
      </c>
      <c r="W39" s="492">
        <v>29932</v>
      </c>
      <c r="X39" s="492">
        <v>35609</v>
      </c>
      <c r="Y39" s="492">
        <v>53944.774890839049</v>
      </c>
      <c r="AA39" s="250">
        <v>65387</v>
      </c>
      <c r="AB39" s="250">
        <v>78282</v>
      </c>
      <c r="AC39" s="250">
        <v>78282</v>
      </c>
      <c r="AD39" s="250">
        <f>AD34-AD36</f>
        <v>30081</v>
      </c>
      <c r="AE39" s="250">
        <f>AE34-AE36</f>
        <v>-133772</v>
      </c>
      <c r="AF39" s="250">
        <v>81673</v>
      </c>
    </row>
    <row r="40" spans="2:32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Z40" s="457"/>
      <c r="AA40" s="457"/>
      <c r="AB40" s="457"/>
      <c r="AC40" s="457"/>
      <c r="AD40" s="457"/>
      <c r="AE40" s="457"/>
      <c r="AF40" s="457"/>
    </row>
    <row r="41" spans="2:32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Z41" s="457"/>
      <c r="AA41" s="457"/>
      <c r="AB41" s="457"/>
      <c r="AC41" s="457"/>
      <c r="AD41" s="457"/>
      <c r="AE41" s="457"/>
      <c r="AF41" s="457"/>
    </row>
  </sheetData>
  <mergeCells count="13">
    <mergeCell ref="AF5:AF6"/>
    <mergeCell ref="AE5:AE6"/>
    <mergeCell ref="E5:E6"/>
    <mergeCell ref="D5:D6"/>
    <mergeCell ref="L5:L6"/>
    <mergeCell ref="F5:F6"/>
    <mergeCell ref="J5:J6"/>
    <mergeCell ref="AA5:AA6"/>
    <mergeCell ref="AB5:AB6"/>
    <mergeCell ref="AD5:AD6"/>
    <mergeCell ref="M5:M6"/>
    <mergeCell ref="K5:K6"/>
    <mergeCell ref="N5:N6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Z75"/>
  <sheetViews>
    <sheetView showGridLines="0" view="pageBreakPreview" topLeftCell="A51" zoomScaleNormal="100" zoomScaleSheetLayoutView="100" workbookViewId="0">
      <pane xSplit="3" topLeftCell="V1" activePane="topRight" state="frozen"/>
      <selection activeCell="B13" sqref="B13"/>
      <selection pane="topRight" activeCell="AA59" sqref="AA59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6" width="13.7265625" style="11" customWidth="1"/>
    <col min="27" max="16384" width="9.1796875" style="11"/>
  </cols>
  <sheetData>
    <row r="1" spans="2:26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74"/>
      <c r="W1" s="474"/>
      <c r="X1" s="474"/>
      <c r="Y1" s="474"/>
      <c r="Z1" s="474"/>
    </row>
    <row r="2" spans="2:26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474"/>
      <c r="W2" s="474"/>
      <c r="X2" s="474"/>
      <c r="Y2" s="474"/>
      <c r="Z2" s="474"/>
    </row>
    <row r="3" spans="2:26" ht="14.15" customHeight="1" x14ac:dyDescent="0.3">
      <c r="B3" s="640"/>
      <c r="C3" s="35"/>
      <c r="D3" s="636" t="s">
        <v>16</v>
      </c>
      <c r="E3" s="636" t="s">
        <v>17</v>
      </c>
      <c r="F3" s="636" t="s">
        <v>18</v>
      </c>
      <c r="G3" s="636" t="s">
        <v>19</v>
      </c>
      <c r="H3" s="636" t="s">
        <v>20</v>
      </c>
      <c r="I3" s="636" t="s">
        <v>21</v>
      </c>
      <c r="J3" s="636" t="s">
        <v>22</v>
      </c>
      <c r="K3" s="636" t="s">
        <v>23</v>
      </c>
      <c r="L3" s="636" t="s">
        <v>24</v>
      </c>
      <c r="M3" s="636" t="s">
        <v>385</v>
      </c>
      <c r="N3" s="636" t="s">
        <v>26</v>
      </c>
      <c r="O3" s="636" t="s">
        <v>246</v>
      </c>
      <c r="P3" s="636" t="s">
        <v>449</v>
      </c>
      <c r="Q3" s="636" t="s">
        <v>384</v>
      </c>
      <c r="R3" s="636" t="s">
        <v>404</v>
      </c>
      <c r="S3" s="636" t="s">
        <v>405</v>
      </c>
      <c r="T3" s="636" t="s">
        <v>453</v>
      </c>
      <c r="U3" s="636" t="s">
        <v>454</v>
      </c>
      <c r="V3" s="636" t="s">
        <v>480</v>
      </c>
      <c r="W3" s="636" t="s">
        <v>506</v>
      </c>
      <c r="X3" s="636" t="s">
        <v>516</v>
      </c>
      <c r="Y3" s="636" t="s">
        <v>528</v>
      </c>
      <c r="Z3" s="636" t="s">
        <v>552</v>
      </c>
    </row>
    <row r="4" spans="2:26" ht="14.5" thickBot="1" x14ac:dyDescent="0.35">
      <c r="B4" s="641"/>
      <c r="C4" s="35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</row>
    <row r="5" spans="2:26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  <c r="V5" s="496" t="s">
        <v>5</v>
      </c>
      <c r="W5" s="496" t="s">
        <v>5</v>
      </c>
      <c r="X5" s="496" t="s">
        <v>5</v>
      </c>
      <c r="Y5" s="496" t="s">
        <v>5</v>
      </c>
      <c r="Z5" s="496" t="s">
        <v>5</v>
      </c>
    </row>
    <row r="6" spans="2:26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2:26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2:26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2:26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  <c r="V9" s="500">
        <v>4593454</v>
      </c>
      <c r="W9" s="508">
        <v>4606836</v>
      </c>
      <c r="X9" s="508">
        <v>4687982</v>
      </c>
      <c r="Y9" s="508">
        <v>4697034</v>
      </c>
      <c r="Z9" s="508">
        <v>4702942</v>
      </c>
    </row>
    <row r="10" spans="2:26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  <c r="V10" s="500">
        <v>48034</v>
      </c>
      <c r="W10" s="508">
        <v>44296</v>
      </c>
      <c r="X10" s="508">
        <v>43927</v>
      </c>
      <c r="Y10" s="508">
        <v>41370</v>
      </c>
      <c r="Z10" s="508">
        <v>37081</v>
      </c>
    </row>
    <row r="11" spans="2:26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  <c r="V11" s="500">
        <v>0</v>
      </c>
      <c r="W11" s="508">
        <v>0</v>
      </c>
      <c r="X11" s="508">
        <v>0</v>
      </c>
      <c r="Y11" s="508">
        <v>0</v>
      </c>
      <c r="Z11" s="508">
        <v>0</v>
      </c>
    </row>
    <row r="12" spans="2:26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  <c r="V12" s="500">
        <v>1231</v>
      </c>
      <c r="W12" s="508">
        <v>1218</v>
      </c>
      <c r="X12" s="508">
        <v>1205</v>
      </c>
      <c r="Y12" s="508">
        <v>1192</v>
      </c>
      <c r="Z12" s="508">
        <v>1179</v>
      </c>
    </row>
    <row r="13" spans="2:26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  <c r="V13" s="500">
        <v>53876</v>
      </c>
      <c r="W13" s="508">
        <v>54236</v>
      </c>
      <c r="X13" s="508">
        <v>53610</v>
      </c>
      <c r="Y13" s="508">
        <v>50834</v>
      </c>
      <c r="Z13" s="508">
        <v>51897</v>
      </c>
    </row>
    <row r="14" spans="2:26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  <c r="V14" s="500">
        <v>1661</v>
      </c>
      <c r="W14" s="508">
        <v>1749</v>
      </c>
      <c r="X14" s="508">
        <v>1836</v>
      </c>
      <c r="Y14" s="508">
        <v>1412</v>
      </c>
      <c r="Z14" s="508">
        <v>1370</v>
      </c>
    </row>
    <row r="15" spans="2:26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  <c r="V15" s="500">
        <v>11466</v>
      </c>
      <c r="W15" s="508">
        <v>9014</v>
      </c>
      <c r="X15" s="508">
        <v>10537</v>
      </c>
      <c r="Y15" s="508">
        <v>7465</v>
      </c>
      <c r="Z15" s="508">
        <v>5853</v>
      </c>
    </row>
    <row r="16" spans="2:26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  <c r="V16" s="500">
        <v>31720</v>
      </c>
      <c r="W16" s="508">
        <v>29627</v>
      </c>
      <c r="X16" s="508">
        <v>14726</v>
      </c>
      <c r="Y16" s="508">
        <v>14195</v>
      </c>
      <c r="Z16" s="508">
        <v>13583</v>
      </c>
    </row>
    <row r="17" spans="2:26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  <c r="V17" s="500">
        <v>132130</v>
      </c>
      <c r="W17" s="508">
        <v>141987</v>
      </c>
      <c r="X17" s="508">
        <v>133583</v>
      </c>
      <c r="Y17" s="508">
        <v>143082</v>
      </c>
      <c r="Z17" s="508">
        <v>146708</v>
      </c>
    </row>
    <row r="18" spans="2:26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  <c r="V18" s="500">
        <v>0</v>
      </c>
      <c r="W18" s="508">
        <v>0</v>
      </c>
      <c r="X18" s="508">
        <v>0</v>
      </c>
      <c r="Y18" s="508">
        <v>0</v>
      </c>
      <c r="Z18" s="508">
        <v>0</v>
      </c>
    </row>
    <row r="19" spans="2:26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501"/>
      <c r="W19" s="501"/>
      <c r="X19" s="501"/>
      <c r="Y19" s="501"/>
      <c r="Z19" s="501"/>
    </row>
    <row r="20" spans="2:26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  <c r="V20" s="502">
        <v>4873572</v>
      </c>
      <c r="W20" s="509">
        <v>4888963</v>
      </c>
      <c r="X20" s="509">
        <v>4947406</v>
      </c>
      <c r="Y20" s="509">
        <v>4956584</v>
      </c>
      <c r="Z20" s="509">
        <v>4960613</v>
      </c>
    </row>
    <row r="21" spans="2:26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03"/>
      <c r="W21" s="510"/>
      <c r="X21" s="510"/>
      <c r="Y21" s="510"/>
      <c r="Z21" s="510"/>
    </row>
    <row r="22" spans="2:26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03"/>
      <c r="W22" s="510"/>
      <c r="X22" s="510"/>
      <c r="Y22" s="510"/>
      <c r="Z22" s="510"/>
    </row>
    <row r="23" spans="2:26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  <c r="V23" s="500">
        <v>130846</v>
      </c>
      <c r="W23" s="508">
        <v>134451</v>
      </c>
      <c r="X23" s="508">
        <v>148464</v>
      </c>
      <c r="Y23" s="508">
        <v>146361</v>
      </c>
      <c r="Z23" s="508">
        <v>154788</v>
      </c>
    </row>
    <row r="24" spans="2:26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  <c r="V24" s="500">
        <v>661976</v>
      </c>
      <c r="W24" s="508">
        <v>696786</v>
      </c>
      <c r="X24" s="508">
        <v>729535</v>
      </c>
      <c r="Y24" s="508">
        <v>709164</v>
      </c>
      <c r="Z24" s="508">
        <v>750319</v>
      </c>
    </row>
    <row r="25" spans="2:26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  <c r="V25" s="500">
        <v>1782</v>
      </c>
      <c r="W25" s="508">
        <v>1436</v>
      </c>
      <c r="X25" s="508">
        <v>115</v>
      </c>
      <c r="Y25" s="508">
        <v>117</v>
      </c>
      <c r="Z25" s="508">
        <v>293</v>
      </c>
    </row>
    <row r="26" spans="2:26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  <c r="V26" s="500">
        <v>316089</v>
      </c>
      <c r="W26" s="508">
        <v>263415</v>
      </c>
      <c r="X26" s="508">
        <v>263670</v>
      </c>
      <c r="Y26" s="508">
        <v>310998</v>
      </c>
      <c r="Z26" s="508">
        <v>405873</v>
      </c>
    </row>
    <row r="27" spans="2:26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  <c r="V27" s="500">
        <v>47755</v>
      </c>
      <c r="W27" s="508">
        <v>27162</v>
      </c>
      <c r="X27" s="508">
        <v>35593</v>
      </c>
      <c r="Y27" s="508">
        <v>51308</v>
      </c>
      <c r="Z27" s="508">
        <v>63991</v>
      </c>
    </row>
    <row r="28" spans="2:26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  <c r="V28" s="499">
        <v>324413</v>
      </c>
      <c r="W28" s="506">
        <v>388726</v>
      </c>
      <c r="X28" s="506">
        <v>516776</v>
      </c>
      <c r="Y28" s="506">
        <v>397768</v>
      </c>
      <c r="Z28" s="506">
        <v>264452</v>
      </c>
    </row>
    <row r="29" spans="2:26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  <c r="V29" s="502">
        <v>1482861</v>
      </c>
      <c r="W29" s="509">
        <v>1511976</v>
      </c>
      <c r="X29" s="509">
        <v>1694153</v>
      </c>
      <c r="Y29" s="509">
        <v>1615716</v>
      </c>
      <c r="Z29" s="509">
        <v>1639716</v>
      </c>
    </row>
    <row r="30" spans="2:26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504"/>
      <c r="W30" s="504"/>
      <c r="X30" s="504"/>
      <c r="Y30" s="504"/>
      <c r="Z30" s="504"/>
    </row>
    <row r="31" spans="2:26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  <c r="V31" s="499">
        <v>0</v>
      </c>
      <c r="W31" s="506">
        <v>0</v>
      </c>
      <c r="X31" s="506">
        <v>0</v>
      </c>
      <c r="Y31" s="506">
        <v>0</v>
      </c>
      <c r="Z31" s="506">
        <v>18267</v>
      </c>
    </row>
    <row r="32" spans="2:26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  <c r="V32" s="505">
        <v>1482861</v>
      </c>
      <c r="W32" s="505">
        <v>1511976</v>
      </c>
      <c r="X32" s="505">
        <v>1694153</v>
      </c>
      <c r="Y32" s="505">
        <v>1615716</v>
      </c>
      <c r="Z32" s="505">
        <v>1657983</v>
      </c>
    </row>
    <row r="33" spans="2:26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  <c r="V33" s="502">
        <v>6356433</v>
      </c>
      <c r="W33" s="509">
        <v>6400939</v>
      </c>
      <c r="X33" s="509">
        <v>6641559</v>
      </c>
      <c r="Y33" s="509">
        <v>6572300</v>
      </c>
      <c r="Z33" s="509">
        <v>6618596</v>
      </c>
    </row>
    <row r="34" spans="2:26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2:26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2:26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2:26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2:26" ht="14.15" customHeight="1" x14ac:dyDescent="0.3">
      <c r="B38" s="640"/>
      <c r="C38" s="35"/>
      <c r="D38" s="638" t="s">
        <v>16</v>
      </c>
      <c r="E38" s="638" t="s">
        <v>17</v>
      </c>
      <c r="F38" s="638" t="s">
        <v>18</v>
      </c>
      <c r="G38" s="638" t="s">
        <v>19</v>
      </c>
      <c r="H38" s="638" t="s">
        <v>20</v>
      </c>
      <c r="I38" s="638" t="s">
        <v>21</v>
      </c>
      <c r="J38" s="638" t="s">
        <v>22</v>
      </c>
      <c r="K38" s="638" t="s">
        <v>23</v>
      </c>
      <c r="L38" s="636" t="s">
        <v>24</v>
      </c>
      <c r="M38" s="636" t="s">
        <v>25</v>
      </c>
      <c r="N38" s="636" t="s">
        <v>26</v>
      </c>
      <c r="O38" s="636" t="s">
        <v>246</v>
      </c>
      <c r="P38" s="636" t="s">
        <v>449</v>
      </c>
      <c r="Q38" s="636" t="s">
        <v>384</v>
      </c>
      <c r="R38" s="636" t="s">
        <v>404</v>
      </c>
      <c r="S38" s="636" t="s">
        <v>405</v>
      </c>
      <c r="T38" s="636" t="s">
        <v>453</v>
      </c>
      <c r="U38" s="636" t="s">
        <v>454</v>
      </c>
      <c r="V38" s="636" t="s">
        <v>480</v>
      </c>
      <c r="W38" s="636" t="s">
        <v>506</v>
      </c>
      <c r="X38" s="636" t="s">
        <v>516</v>
      </c>
      <c r="Y38" s="636" t="s">
        <v>528</v>
      </c>
      <c r="Z38" s="636" t="s">
        <v>552</v>
      </c>
    </row>
    <row r="39" spans="2:26" ht="14.5" thickBot="1" x14ac:dyDescent="0.35">
      <c r="B39" s="641"/>
      <c r="C39" s="35"/>
      <c r="D39" s="639"/>
      <c r="E39" s="639"/>
      <c r="F39" s="639"/>
      <c r="G39" s="639"/>
      <c r="H39" s="639"/>
      <c r="I39" s="639"/>
      <c r="J39" s="639"/>
      <c r="K39" s="639"/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7"/>
      <c r="X39" s="637"/>
      <c r="Y39" s="637"/>
      <c r="Z39" s="637"/>
    </row>
    <row r="40" spans="2:26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  <c r="V40" s="496" t="s">
        <v>5</v>
      </c>
      <c r="W40" s="496" t="s">
        <v>5</v>
      </c>
      <c r="X40" s="496" t="s">
        <v>5</v>
      </c>
      <c r="Y40" s="496" t="s">
        <v>5</v>
      </c>
      <c r="Z40" s="496" t="s">
        <v>5</v>
      </c>
    </row>
    <row r="41" spans="2:26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75"/>
      <c r="W41" s="475"/>
      <c r="X41" s="475"/>
      <c r="Y41" s="475"/>
      <c r="Z41" s="475"/>
    </row>
    <row r="42" spans="2:26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75"/>
      <c r="W42" s="475"/>
      <c r="X42" s="475"/>
      <c r="Y42" s="475"/>
      <c r="Z42" s="475"/>
    </row>
    <row r="43" spans="2:26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488"/>
      <c r="W43" s="488"/>
      <c r="X43" s="488"/>
      <c r="Y43" s="488"/>
      <c r="Z43" s="488"/>
    </row>
    <row r="44" spans="2:26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  <c r="V44" s="508">
        <v>2239346</v>
      </c>
      <c r="W44" s="508">
        <v>2239346</v>
      </c>
      <c r="X44" s="508">
        <v>2239346</v>
      </c>
      <c r="Y44" s="508">
        <v>2239346</v>
      </c>
      <c r="Z44" s="508">
        <v>2239346</v>
      </c>
    </row>
    <row r="45" spans="2:26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  <c r="V45" s="508">
        <v>618050</v>
      </c>
      <c r="W45" s="508">
        <v>618050</v>
      </c>
      <c r="X45" s="508">
        <v>619306</v>
      </c>
      <c r="Y45" s="508">
        <v>619306</v>
      </c>
      <c r="Z45" s="508">
        <v>627557</v>
      </c>
    </row>
    <row r="46" spans="2:26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  <c r="V46" s="506">
        <v>7537</v>
      </c>
      <c r="W46" s="506">
        <v>-210</v>
      </c>
      <c r="X46" s="506">
        <v>4872</v>
      </c>
      <c r="Y46" s="506">
        <v>-14451</v>
      </c>
      <c r="Z46" s="506">
        <v>-39630</v>
      </c>
    </row>
    <row r="47" spans="2:26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  <c r="V47" s="506">
        <v>50039</v>
      </c>
      <c r="W47" s="506">
        <v>68784</v>
      </c>
      <c r="X47" s="506">
        <v>411358</v>
      </c>
      <c r="Y47" s="506">
        <v>71463</v>
      </c>
      <c r="Z47" s="506">
        <v>79966</v>
      </c>
    </row>
    <row r="48" spans="2:26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  <c r="V48" s="506">
        <v>350303</v>
      </c>
      <c r="W48" s="506">
        <v>382682</v>
      </c>
      <c r="X48" s="506">
        <v>59896</v>
      </c>
      <c r="Y48" s="506">
        <v>456106</v>
      </c>
      <c r="Z48" s="506">
        <v>501800</v>
      </c>
    </row>
    <row r="49" spans="2:26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  <c r="V49" s="506">
        <v>3265275</v>
      </c>
      <c r="W49" s="506">
        <v>3308652</v>
      </c>
      <c r="X49" s="506">
        <v>3334778</v>
      </c>
      <c r="Y49" s="506">
        <v>3371770</v>
      </c>
      <c r="Z49" s="506">
        <v>3409039</v>
      </c>
    </row>
    <row r="50" spans="2:26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  <c r="V50" s="507">
        <v>0</v>
      </c>
      <c r="W50" s="507">
        <v>0</v>
      </c>
      <c r="X50" s="507"/>
      <c r="Y50" s="507"/>
      <c r="Z50" s="507"/>
    </row>
    <row r="51" spans="2:26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  <c r="V51" s="511">
        <v>3265275</v>
      </c>
      <c r="W51" s="511">
        <v>3308652</v>
      </c>
      <c r="X51" s="511">
        <v>3334778</v>
      </c>
      <c r="Y51" s="511">
        <v>3371770</v>
      </c>
      <c r="Z51" s="511">
        <v>3409039</v>
      </c>
    </row>
    <row r="52" spans="2:26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512"/>
      <c r="W52" s="512"/>
      <c r="X52" s="512"/>
      <c r="Y52" s="512"/>
      <c r="Z52" s="512"/>
    </row>
    <row r="53" spans="2:26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10"/>
      <c r="W53" s="510"/>
      <c r="X53" s="510"/>
      <c r="Y53" s="510"/>
      <c r="Z53" s="510"/>
    </row>
    <row r="54" spans="2:26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  <c r="V54" s="508">
        <v>1154754</v>
      </c>
      <c r="W54" s="508">
        <v>1105075</v>
      </c>
      <c r="X54" s="508">
        <v>1312629</v>
      </c>
      <c r="Y54" s="508">
        <v>1262869</v>
      </c>
      <c r="Z54" s="508">
        <v>1218898</v>
      </c>
    </row>
    <row r="55" spans="2:26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  <c r="V55" s="508">
        <v>110104</v>
      </c>
      <c r="W55" s="508">
        <v>101023</v>
      </c>
      <c r="X55" s="508">
        <v>91055</v>
      </c>
      <c r="Y55" s="508">
        <v>84913</v>
      </c>
      <c r="Z55" s="508">
        <v>81727</v>
      </c>
    </row>
    <row r="56" spans="2:26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  <c r="V56" s="508">
        <v>1152</v>
      </c>
      <c r="W56" s="508">
        <v>1199</v>
      </c>
      <c r="X56" s="508">
        <v>1578</v>
      </c>
      <c r="Y56" s="508">
        <v>1645</v>
      </c>
      <c r="Z56" s="508">
        <v>2170</v>
      </c>
    </row>
    <row r="57" spans="2:26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  <c r="V57" s="508">
        <v>562863</v>
      </c>
      <c r="W57" s="508">
        <v>548698</v>
      </c>
      <c r="X57" s="508">
        <v>558547</v>
      </c>
      <c r="Y57" s="508"/>
      <c r="Z57" s="508">
        <v>572574</v>
      </c>
    </row>
    <row r="58" spans="2:26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  <c r="V58" s="508">
        <v>24079</v>
      </c>
      <c r="W58" s="508">
        <v>24375</v>
      </c>
      <c r="X58" s="508">
        <v>22446</v>
      </c>
      <c r="Y58" s="508">
        <v>560788</v>
      </c>
      <c r="Z58" s="508">
        <v>22954</v>
      </c>
    </row>
    <row r="59" spans="2:26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  <c r="V59" s="508">
        <v>0</v>
      </c>
      <c r="W59" s="508">
        <v>0</v>
      </c>
      <c r="X59" s="508">
        <v>0</v>
      </c>
      <c r="Y59" s="508">
        <v>22235</v>
      </c>
      <c r="Z59" s="508">
        <v>1431</v>
      </c>
    </row>
    <row r="60" spans="2:26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  <c r="V60" s="506">
        <v>105359</v>
      </c>
      <c r="W60" s="506">
        <v>108921</v>
      </c>
      <c r="X60" s="506">
        <v>107418</v>
      </c>
      <c r="Y60" s="506">
        <v>107298</v>
      </c>
      <c r="Z60" s="506">
        <v>100243</v>
      </c>
    </row>
    <row r="61" spans="2:26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  <c r="V61" s="509">
        <v>1958311</v>
      </c>
      <c r="W61" s="509">
        <v>1889291</v>
      </c>
      <c r="X61" s="509">
        <v>2093673</v>
      </c>
      <c r="Y61" s="509">
        <v>2039748</v>
      </c>
      <c r="Z61" s="509">
        <v>1999997</v>
      </c>
    </row>
    <row r="62" spans="2:26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10"/>
      <c r="W62" s="510"/>
      <c r="X62" s="510"/>
      <c r="Y62" s="510"/>
      <c r="Z62" s="510"/>
    </row>
    <row r="63" spans="2:26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10"/>
      <c r="W63" s="510"/>
      <c r="X63" s="510"/>
      <c r="Y63" s="510"/>
      <c r="Z63" s="510"/>
    </row>
    <row r="64" spans="2:26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  <c r="V64" s="508">
        <v>207723</v>
      </c>
      <c r="W64" s="508">
        <v>215572</v>
      </c>
      <c r="X64" s="508">
        <v>249701</v>
      </c>
      <c r="Y64" s="508">
        <v>244166</v>
      </c>
      <c r="Z64" s="508">
        <v>248287</v>
      </c>
    </row>
    <row r="65" spans="2:26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  <c r="V65" s="508">
        <v>49300</v>
      </c>
      <c r="W65" s="508">
        <v>49488</v>
      </c>
      <c r="X65" s="508">
        <v>48040</v>
      </c>
      <c r="Y65" s="508">
        <v>43390</v>
      </c>
      <c r="Z65" s="508">
        <v>32640</v>
      </c>
    </row>
    <row r="66" spans="2:26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  <c r="V66" s="508">
        <v>595359</v>
      </c>
      <c r="W66" s="508">
        <v>629768</v>
      </c>
      <c r="X66" s="508">
        <v>749736</v>
      </c>
      <c r="Y66" s="508">
        <v>692529</v>
      </c>
      <c r="Z66" s="508">
        <v>728662</v>
      </c>
    </row>
    <row r="67" spans="2:26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  <c r="V67" s="508">
        <v>121912</v>
      </c>
      <c r="W67" s="508">
        <v>115135</v>
      </c>
      <c r="X67" s="508">
        <v>104006</v>
      </c>
      <c r="Y67" s="508">
        <v>118060</v>
      </c>
      <c r="Z67" s="508">
        <v>136677</v>
      </c>
    </row>
    <row r="68" spans="2:26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  <c r="V68" s="508">
        <v>24891</v>
      </c>
      <c r="W68" s="508">
        <v>59527</v>
      </c>
      <c r="X68" s="508">
        <v>59726</v>
      </c>
      <c r="Y68" s="508">
        <v>60781</v>
      </c>
      <c r="Z68" s="508">
        <v>54711</v>
      </c>
    </row>
    <row r="69" spans="2:26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  <c r="V69" s="508">
        <v>114798</v>
      </c>
      <c r="W69" s="508">
        <v>116754</v>
      </c>
      <c r="X69" s="508">
        <v>272</v>
      </c>
      <c r="Y69" s="508">
        <v>66</v>
      </c>
      <c r="Z69" s="508">
        <v>1940</v>
      </c>
    </row>
    <row r="70" spans="2:26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  <c r="V70" s="506">
        <v>18864</v>
      </c>
      <c r="W70" s="506">
        <v>16752</v>
      </c>
      <c r="X70" s="506">
        <v>1627</v>
      </c>
      <c r="Y70" s="506">
        <v>1790</v>
      </c>
      <c r="Z70" s="506">
        <v>6643</v>
      </c>
    </row>
    <row r="71" spans="2:26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  <c r="V71" s="513">
        <v>1132847</v>
      </c>
      <c r="W71" s="513">
        <v>1202996</v>
      </c>
      <c r="X71" s="513">
        <v>1213108</v>
      </c>
      <c r="Y71" s="513">
        <v>1160782</v>
      </c>
      <c r="Z71" s="513">
        <v>1209560</v>
      </c>
    </row>
    <row r="72" spans="2:26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  <c r="V72" s="514">
        <v>3091158</v>
      </c>
      <c r="W72" s="514">
        <v>3092287</v>
      </c>
      <c r="X72" s="514">
        <v>3306781</v>
      </c>
      <c r="Y72" s="514">
        <v>3200530</v>
      </c>
      <c r="Z72" s="514">
        <v>3209557</v>
      </c>
    </row>
    <row r="73" spans="2:26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15"/>
      <c r="W73" s="515"/>
      <c r="X73" s="515"/>
      <c r="Y73" s="515"/>
      <c r="Z73" s="515"/>
    </row>
    <row r="74" spans="2:26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  <c r="V74" s="514">
        <v>6356433</v>
      </c>
      <c r="W74" s="514">
        <v>6400939</v>
      </c>
      <c r="X74" s="514">
        <v>6641559</v>
      </c>
      <c r="Y74" s="514">
        <v>6572300</v>
      </c>
      <c r="Z74" s="514">
        <v>6618596</v>
      </c>
    </row>
    <row r="75" spans="2:26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</sheetData>
  <mergeCells count="48">
    <mergeCell ref="Z3:Z4"/>
    <mergeCell ref="Z38:Z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  <mergeCell ref="E38:E39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M38:M39"/>
    <mergeCell ref="P3:P4"/>
    <mergeCell ref="P38:P39"/>
    <mergeCell ref="Q38:Q39"/>
    <mergeCell ref="T3:T4"/>
    <mergeCell ref="T38:T39"/>
    <mergeCell ref="R3:R4"/>
    <mergeCell ref="S3:S4"/>
    <mergeCell ref="R38:R39"/>
    <mergeCell ref="S38:S39"/>
    <mergeCell ref="Q3:Q4"/>
    <mergeCell ref="Y3:Y4"/>
    <mergeCell ref="Y38:Y39"/>
    <mergeCell ref="W3:W4"/>
    <mergeCell ref="W38:W39"/>
    <mergeCell ref="U3:U4"/>
    <mergeCell ref="U38:U39"/>
    <mergeCell ref="X3:X4"/>
    <mergeCell ref="X38:X39"/>
    <mergeCell ref="V3:V4"/>
    <mergeCell ref="V38:V39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M460"/>
  <sheetViews>
    <sheetView showGridLines="0" view="pageBreakPreview" topLeftCell="A411" zoomScale="40" zoomScaleNormal="85" zoomScaleSheetLayoutView="40" workbookViewId="0">
      <pane xSplit="2" topLeftCell="C1" activePane="topRight" state="frozen"/>
      <selection activeCell="B13" sqref="B13"/>
      <selection pane="topRight" activeCell="N447" sqref="N447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640"/>
      <c r="C3" s="390"/>
      <c r="D3" s="391"/>
      <c r="E3" s="391"/>
      <c r="F3" s="648" t="s">
        <v>127</v>
      </c>
      <c r="G3" s="648"/>
      <c r="H3" s="391"/>
      <c r="I3" s="391"/>
      <c r="J3" s="391"/>
      <c r="K3" s="391"/>
    </row>
    <row r="4" spans="2:12" ht="63" thickBot="1" x14ac:dyDescent="0.3">
      <c r="B4" s="641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640"/>
      <c r="C28" s="390"/>
      <c r="D28" s="391"/>
      <c r="E28" s="391"/>
      <c r="F28" s="648" t="s">
        <v>127</v>
      </c>
      <c r="G28" s="648"/>
      <c r="H28" s="391"/>
      <c r="I28" s="391"/>
      <c r="J28" s="391"/>
      <c r="K28" s="391"/>
    </row>
    <row r="29" spans="2:12" ht="63" thickBot="1" x14ac:dyDescent="0.3">
      <c r="B29" s="641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640"/>
      <c r="C54" s="390"/>
      <c r="D54" s="391"/>
      <c r="E54" s="391"/>
      <c r="F54" s="648" t="s">
        <v>127</v>
      </c>
      <c r="G54" s="648"/>
      <c r="H54" s="391"/>
      <c r="I54" s="391"/>
      <c r="J54" s="391"/>
      <c r="K54" s="391"/>
    </row>
    <row r="55" spans="2:12" ht="63" thickBot="1" x14ac:dyDescent="0.3">
      <c r="B55" s="641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640"/>
      <c r="C76" s="390"/>
      <c r="D76" s="391"/>
      <c r="E76" s="391"/>
      <c r="F76" s="648" t="s">
        <v>127</v>
      </c>
      <c r="G76" s="648"/>
      <c r="H76" s="391"/>
      <c r="I76" s="391"/>
      <c r="J76" s="391"/>
      <c r="K76" s="391"/>
    </row>
    <row r="77" spans="2:11" ht="63" thickBot="1" x14ac:dyDescent="0.3">
      <c r="B77" s="641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640"/>
      <c r="C100" s="390"/>
      <c r="D100" s="391"/>
      <c r="E100" s="391"/>
      <c r="F100" s="648" t="s">
        <v>127</v>
      </c>
      <c r="G100" s="648"/>
      <c r="H100" s="391"/>
      <c r="I100" s="391"/>
      <c r="J100" s="391"/>
      <c r="K100" s="391"/>
    </row>
    <row r="101" spans="2:11" ht="63" thickBot="1" x14ac:dyDescent="0.3">
      <c r="B101" s="641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640"/>
      <c r="C126" s="390"/>
      <c r="D126" s="391"/>
      <c r="E126" s="391"/>
      <c r="F126" s="648" t="s">
        <v>127</v>
      </c>
      <c r="G126" s="648"/>
      <c r="H126" s="391"/>
      <c r="I126" s="391"/>
      <c r="J126" s="391"/>
      <c r="K126" s="391"/>
    </row>
    <row r="127" spans="2:11" ht="65.25" customHeight="1" thickBot="1" x14ac:dyDescent="0.3">
      <c r="B127" s="641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640"/>
      <c r="C153" s="390"/>
      <c r="D153" s="391"/>
      <c r="E153" s="391"/>
      <c r="F153" s="649" t="s">
        <v>127</v>
      </c>
      <c r="G153" s="649"/>
      <c r="H153" s="391"/>
      <c r="I153" s="391"/>
      <c r="J153" s="391"/>
      <c r="K153" s="391"/>
    </row>
    <row r="154" spans="2:11" ht="63" thickBot="1" x14ac:dyDescent="0.3">
      <c r="B154" s="641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640"/>
      <c r="C173" s="390"/>
      <c r="D173" s="391"/>
      <c r="E173" s="391"/>
      <c r="F173" s="648" t="s">
        <v>127</v>
      </c>
      <c r="G173" s="648"/>
      <c r="H173" s="391"/>
      <c r="I173" s="391"/>
      <c r="J173" s="391"/>
      <c r="K173" s="391"/>
    </row>
    <row r="174" spans="2:12" ht="88" thickBot="1" x14ac:dyDescent="0.3">
      <c r="B174" s="641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640"/>
      <c r="C197" s="390"/>
      <c r="D197" s="391"/>
      <c r="E197" s="391"/>
      <c r="F197" s="648" t="s">
        <v>127</v>
      </c>
      <c r="G197" s="648"/>
      <c r="H197" s="391"/>
      <c r="I197" s="391"/>
      <c r="J197" s="391"/>
      <c r="K197" s="391"/>
    </row>
    <row r="198" spans="2:11" ht="63" thickBot="1" x14ac:dyDescent="0.3">
      <c r="B198" s="641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648" t="s">
        <v>127</v>
      </c>
      <c r="G225" s="648"/>
      <c r="H225" s="391"/>
      <c r="I225" s="391"/>
      <c r="J225" s="391"/>
      <c r="K225" s="391"/>
      <c r="L225" s="391"/>
    </row>
    <row r="226" spans="2:12" ht="63" thickBot="1" x14ac:dyDescent="0.3">
      <c r="B226" s="640"/>
      <c r="C226" s="385"/>
      <c r="D226" s="391" t="s">
        <v>125</v>
      </c>
      <c r="E226" s="391" t="s">
        <v>126</v>
      </c>
      <c r="F226" s="648" t="s">
        <v>282</v>
      </c>
      <c r="G226" s="648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641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648" t="s">
        <v>127</v>
      </c>
      <c r="G251" s="648"/>
      <c r="H251" s="391"/>
      <c r="I251" s="391"/>
      <c r="J251" s="391"/>
      <c r="K251" s="391"/>
      <c r="L251" s="391"/>
    </row>
    <row r="252" spans="2:12" ht="63" thickBot="1" x14ac:dyDescent="0.3">
      <c r="B252" s="640"/>
      <c r="C252" s="390"/>
      <c r="D252" s="391" t="s">
        <v>125</v>
      </c>
      <c r="E252" s="391" t="s">
        <v>126</v>
      </c>
      <c r="F252" s="648" t="s">
        <v>282</v>
      </c>
      <c r="G252" s="648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641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648" t="s">
        <v>393</v>
      </c>
      <c r="G277" s="648"/>
      <c r="H277" s="391"/>
      <c r="I277" s="391"/>
      <c r="J277" s="391"/>
      <c r="K277" s="391"/>
      <c r="L277" s="391"/>
    </row>
    <row r="278" spans="2:12" ht="63" thickBot="1" x14ac:dyDescent="0.3">
      <c r="B278" s="640"/>
      <c r="C278" s="390"/>
      <c r="D278" s="391" t="s">
        <v>125</v>
      </c>
      <c r="E278" s="391" t="s">
        <v>394</v>
      </c>
      <c r="F278" s="652" t="s">
        <v>282</v>
      </c>
      <c r="G278" s="652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641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651" t="s">
        <v>127</v>
      </c>
      <c r="G295" s="651"/>
      <c r="H295" s="441"/>
      <c r="I295" s="441"/>
      <c r="J295" s="441"/>
      <c r="K295" s="441"/>
      <c r="L295" s="441"/>
    </row>
    <row r="296" spans="2:12" ht="20.5" customHeight="1" x14ac:dyDescent="0.25">
      <c r="B296" s="653"/>
      <c r="C296" s="646"/>
      <c r="D296" s="646" t="s">
        <v>125</v>
      </c>
      <c r="E296" s="646" t="s">
        <v>394</v>
      </c>
      <c r="F296" s="441" t="s">
        <v>406</v>
      </c>
      <c r="G296" s="654" t="s">
        <v>283</v>
      </c>
      <c r="H296" s="646" t="s">
        <v>408</v>
      </c>
      <c r="I296" s="646" t="s">
        <v>128</v>
      </c>
      <c r="J296" s="441" t="s">
        <v>409</v>
      </c>
      <c r="K296" s="646" t="s">
        <v>286</v>
      </c>
      <c r="L296" s="646" t="s">
        <v>90</v>
      </c>
    </row>
    <row r="297" spans="2:12" ht="21.5" thickBot="1" x14ac:dyDescent="0.3">
      <c r="B297" s="653"/>
      <c r="C297" s="646"/>
      <c r="D297" s="650"/>
      <c r="E297" s="650"/>
      <c r="F297" s="442" t="s">
        <v>407</v>
      </c>
      <c r="G297" s="650"/>
      <c r="H297" s="650"/>
      <c r="I297" s="650"/>
      <c r="J297" s="442" t="s">
        <v>410</v>
      </c>
      <c r="K297" s="650"/>
      <c r="L297" s="650"/>
    </row>
    <row r="298" spans="2:12" x14ac:dyDescent="0.25">
      <c r="B298" s="653"/>
      <c r="C298" s="646"/>
      <c r="D298" s="654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654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653"/>
      <c r="C299" s="646"/>
      <c r="D299" s="646"/>
      <c r="E299" s="441" t="s">
        <v>412</v>
      </c>
      <c r="F299" s="441" t="s">
        <v>412</v>
      </c>
      <c r="G299" s="441" t="s">
        <v>412</v>
      </c>
      <c r="H299" s="441" t="s">
        <v>412</v>
      </c>
      <c r="I299" s="646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653"/>
      <c r="C318" s="646"/>
      <c r="D318" s="646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653"/>
      <c r="C319" s="646"/>
      <c r="D319" s="650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657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658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655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656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473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645"/>
      <c r="D341" s="646" t="s">
        <v>125</v>
      </c>
      <c r="E341" s="461" t="s">
        <v>394</v>
      </c>
      <c r="F341" s="643" t="s">
        <v>457</v>
      </c>
      <c r="G341" s="462" t="s">
        <v>458</v>
      </c>
      <c r="H341" s="642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645"/>
      <c r="D342" s="646"/>
      <c r="E342" s="461"/>
      <c r="F342" s="644"/>
      <c r="G342" s="461" t="s">
        <v>459</v>
      </c>
      <c r="H342" s="642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645"/>
      <c r="D343" s="646"/>
      <c r="E343" s="461"/>
      <c r="F343" s="644"/>
      <c r="G343" s="469"/>
      <c r="H343" s="642"/>
      <c r="I343" s="461"/>
      <c r="J343" s="469"/>
      <c r="K343" s="469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65"/>
      <c r="J344" s="440"/>
      <c r="K344" s="465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470" t="s">
        <v>467</v>
      </c>
      <c r="K347" s="464" t="s">
        <v>6</v>
      </c>
      <c r="L347" s="470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66" t="s">
        <v>424</v>
      </c>
      <c r="E349" s="467">
        <v>618666</v>
      </c>
      <c r="F349" s="467">
        <v>13521</v>
      </c>
      <c r="G349" s="467">
        <v>13643</v>
      </c>
      <c r="H349" s="467">
        <v>27213</v>
      </c>
      <c r="I349" s="467">
        <v>312006</v>
      </c>
      <c r="J349" s="471" t="s">
        <v>470</v>
      </c>
      <c r="K349" s="466" t="s">
        <v>6</v>
      </c>
      <c r="L349" s="471" t="s">
        <v>470</v>
      </c>
    </row>
    <row r="350" spans="2:12" ht="13" x14ac:dyDescent="0.25">
      <c r="B350" s="275"/>
      <c r="D350" s="275"/>
      <c r="E350" s="275"/>
      <c r="F350" s="275"/>
      <c r="G350" s="275"/>
      <c r="H350" s="468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472">
        <v>1072</v>
      </c>
      <c r="K353" s="464" t="s">
        <v>6</v>
      </c>
      <c r="L353" s="472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66" t="s">
        <v>424</v>
      </c>
      <c r="E355" s="467">
        <v>619407</v>
      </c>
      <c r="F355" s="466" t="s">
        <v>421</v>
      </c>
      <c r="G355" s="467">
        <v>1592</v>
      </c>
      <c r="H355" s="467">
        <v>32081</v>
      </c>
      <c r="I355" s="467">
        <v>380093</v>
      </c>
      <c r="J355" s="471" t="s">
        <v>476</v>
      </c>
      <c r="K355" s="466" t="s">
        <v>6</v>
      </c>
      <c r="L355" s="471" t="s">
        <v>476</v>
      </c>
    </row>
    <row r="359" spans="2:12" x14ac:dyDescent="0.25">
      <c r="B359" s="519" t="s">
        <v>481</v>
      </c>
    </row>
    <row r="361" spans="2:12" ht="13" thickBot="1" x14ac:dyDescent="0.3">
      <c r="B361" s="525"/>
      <c r="C361" s="525"/>
      <c r="D361" s="525"/>
      <c r="E361" s="526"/>
      <c r="F361" s="647" t="s">
        <v>127</v>
      </c>
      <c r="G361" s="647"/>
      <c r="H361" s="526"/>
      <c r="I361" s="526"/>
      <c r="J361" s="526"/>
      <c r="K361" s="526"/>
      <c r="L361" s="526"/>
    </row>
    <row r="362" spans="2:12" ht="21" x14ac:dyDescent="0.25">
      <c r="B362" s="525"/>
      <c r="C362" s="659" t="s">
        <v>482</v>
      </c>
      <c r="D362" s="646" t="s">
        <v>125</v>
      </c>
      <c r="E362" s="646" t="s">
        <v>394</v>
      </c>
      <c r="F362" s="654" t="s">
        <v>483</v>
      </c>
      <c r="G362" s="654" t="s">
        <v>484</v>
      </c>
      <c r="H362" s="526" t="s">
        <v>485</v>
      </c>
      <c r="I362" s="646" t="s">
        <v>128</v>
      </c>
      <c r="J362" s="526" t="s">
        <v>431</v>
      </c>
      <c r="K362" s="526" t="s">
        <v>431</v>
      </c>
      <c r="L362" s="646" t="s">
        <v>90</v>
      </c>
    </row>
    <row r="363" spans="2:12" ht="21" x14ac:dyDescent="0.25">
      <c r="B363" s="525"/>
      <c r="C363" s="659"/>
      <c r="D363" s="646"/>
      <c r="E363" s="646"/>
      <c r="F363" s="646"/>
      <c r="G363" s="660"/>
      <c r="H363" s="526" t="s">
        <v>486</v>
      </c>
      <c r="I363" s="646"/>
      <c r="J363" s="526" t="s">
        <v>460</v>
      </c>
      <c r="K363" s="526" t="s">
        <v>461</v>
      </c>
      <c r="L363" s="646"/>
    </row>
    <row r="364" spans="2:12" ht="14.5" x14ac:dyDescent="0.35">
      <c r="B364" s="525"/>
      <c r="C364" s="659"/>
      <c r="D364" s="646"/>
      <c r="E364" s="646"/>
      <c r="F364" s="646"/>
      <c r="G364" s="660"/>
      <c r="H364" s="526" t="s">
        <v>487</v>
      </c>
      <c r="I364" s="646"/>
      <c r="J364" s="469"/>
      <c r="K364" s="469"/>
      <c r="L364" s="646"/>
    </row>
    <row r="365" spans="2:12" ht="13" x14ac:dyDescent="0.25">
      <c r="B365" s="531"/>
      <c r="C365" s="530"/>
      <c r="D365" s="518"/>
      <c r="E365" s="518"/>
      <c r="F365" s="518"/>
      <c r="G365" s="518"/>
      <c r="H365" s="518"/>
      <c r="I365" s="530"/>
      <c r="J365" s="525"/>
      <c r="K365" s="530"/>
      <c r="L365" s="525"/>
    </row>
    <row r="366" spans="2:12" x14ac:dyDescent="0.25">
      <c r="B366" s="522" t="s">
        <v>488</v>
      </c>
      <c r="C366" s="518"/>
      <c r="D366" s="518" t="s">
        <v>424</v>
      </c>
      <c r="E366" s="517">
        <v>618666</v>
      </c>
      <c r="F366" s="517">
        <v>13521</v>
      </c>
      <c r="G366" s="517">
        <v>-2074</v>
      </c>
      <c r="H366" s="517">
        <v>60494</v>
      </c>
      <c r="I366" s="517">
        <v>330325</v>
      </c>
      <c r="J366" s="525" t="s">
        <v>489</v>
      </c>
      <c r="K366" s="520" t="s">
        <v>6</v>
      </c>
      <c r="L366" s="525" t="s">
        <v>489</v>
      </c>
    </row>
    <row r="367" spans="2:12" x14ac:dyDescent="0.25">
      <c r="B367" s="523" t="s">
        <v>490</v>
      </c>
      <c r="C367" s="520"/>
      <c r="D367" s="520" t="s">
        <v>6</v>
      </c>
      <c r="E367" s="520" t="s">
        <v>6</v>
      </c>
      <c r="F367" s="520" t="s">
        <v>6</v>
      </c>
      <c r="G367" s="520" t="s">
        <v>6</v>
      </c>
      <c r="H367" s="520" t="s">
        <v>6</v>
      </c>
      <c r="I367" s="521">
        <v>19362</v>
      </c>
      <c r="J367" s="527">
        <v>19362</v>
      </c>
      <c r="K367" s="520" t="s">
        <v>6</v>
      </c>
      <c r="L367" s="527">
        <v>19362</v>
      </c>
    </row>
    <row r="368" spans="2:12" ht="13" thickBot="1" x14ac:dyDescent="0.3">
      <c r="B368" s="523" t="s">
        <v>288</v>
      </c>
      <c r="C368" s="358"/>
      <c r="D368" s="534" t="s">
        <v>6</v>
      </c>
      <c r="E368" s="534" t="s">
        <v>6</v>
      </c>
      <c r="F368" s="534" t="s">
        <v>491</v>
      </c>
      <c r="G368" s="535">
        <v>16363</v>
      </c>
      <c r="H368" s="534" t="s">
        <v>492</v>
      </c>
      <c r="I368" s="532" t="s">
        <v>6</v>
      </c>
      <c r="J368" s="529" t="s">
        <v>493</v>
      </c>
      <c r="K368" s="534" t="s">
        <v>6</v>
      </c>
      <c r="L368" s="529" t="s">
        <v>493</v>
      </c>
    </row>
    <row r="369" spans="2:12" ht="13" thickBot="1" x14ac:dyDescent="0.3">
      <c r="B369" s="522" t="s">
        <v>289</v>
      </c>
      <c r="C369" s="357"/>
      <c r="D369" s="518" t="s">
        <v>6</v>
      </c>
      <c r="E369" s="518" t="s">
        <v>6</v>
      </c>
      <c r="F369" s="518" t="s">
        <v>491</v>
      </c>
      <c r="G369" s="517">
        <v>16363</v>
      </c>
      <c r="H369" s="518" t="s">
        <v>492</v>
      </c>
      <c r="I369" s="517">
        <v>19362</v>
      </c>
      <c r="J369" s="527">
        <v>4997</v>
      </c>
      <c r="K369" s="518" t="s">
        <v>6</v>
      </c>
      <c r="L369" s="527">
        <v>4997</v>
      </c>
    </row>
    <row r="370" spans="2:12" ht="13" thickBot="1" x14ac:dyDescent="0.3">
      <c r="B370" s="523" t="s">
        <v>237</v>
      </c>
      <c r="C370" s="358" t="s">
        <v>494</v>
      </c>
      <c r="D370" s="524" t="s">
        <v>6</v>
      </c>
      <c r="E370" s="524">
        <v>-616</v>
      </c>
      <c r="F370" s="524" t="s">
        <v>6</v>
      </c>
      <c r="G370" s="524" t="s">
        <v>6</v>
      </c>
      <c r="H370" s="524" t="s">
        <v>6</v>
      </c>
      <c r="I370" s="524">
        <v>616</v>
      </c>
      <c r="J370" s="539" t="s">
        <v>6</v>
      </c>
      <c r="K370" s="524" t="s">
        <v>6</v>
      </c>
      <c r="L370" s="539" t="s">
        <v>6</v>
      </c>
    </row>
    <row r="371" spans="2:12" ht="13" thickBot="1" x14ac:dyDescent="0.3">
      <c r="B371" s="522" t="s">
        <v>495</v>
      </c>
      <c r="C371" s="357"/>
      <c r="D371" s="536" t="s">
        <v>424</v>
      </c>
      <c r="E371" s="537">
        <v>618050</v>
      </c>
      <c r="F371" s="536" t="s">
        <v>496</v>
      </c>
      <c r="G371" s="537">
        <v>14289</v>
      </c>
      <c r="H371" s="537">
        <v>50039</v>
      </c>
      <c r="I371" s="537">
        <v>350303</v>
      </c>
      <c r="J371" s="538" t="s">
        <v>497</v>
      </c>
      <c r="K371" s="536" t="s">
        <v>6</v>
      </c>
      <c r="L371" s="538" t="s">
        <v>497</v>
      </c>
    </row>
    <row r="372" spans="2:12" ht="13" x14ac:dyDescent="0.25">
      <c r="B372" s="531"/>
      <c r="C372" s="541"/>
      <c r="D372" s="531"/>
      <c r="E372" s="531"/>
      <c r="F372" s="531"/>
      <c r="G372" s="531"/>
      <c r="H372" s="533"/>
      <c r="I372" s="531"/>
      <c r="J372" s="531"/>
      <c r="K372" s="531"/>
      <c r="L372" s="531"/>
    </row>
    <row r="373" spans="2:12" x14ac:dyDescent="0.25">
      <c r="B373" s="516" t="s">
        <v>498</v>
      </c>
      <c r="C373" s="370"/>
      <c r="D373" s="518" t="s">
        <v>424</v>
      </c>
      <c r="E373" s="517">
        <v>619407</v>
      </c>
      <c r="F373" s="518" t="s">
        <v>421</v>
      </c>
      <c r="G373" s="517">
        <v>1101</v>
      </c>
      <c r="H373" s="517">
        <v>32024</v>
      </c>
      <c r="I373" s="517">
        <v>463356</v>
      </c>
      <c r="J373" s="525" t="s">
        <v>499</v>
      </c>
      <c r="K373" s="520" t="s">
        <v>6</v>
      </c>
      <c r="L373" s="525" t="s">
        <v>499</v>
      </c>
    </row>
    <row r="374" spans="2:12" x14ac:dyDescent="0.25">
      <c r="B374" s="519" t="s">
        <v>490</v>
      </c>
      <c r="C374" s="372"/>
      <c r="D374" s="520" t="s">
        <v>6</v>
      </c>
      <c r="E374" s="520" t="s">
        <v>6</v>
      </c>
      <c r="F374" s="520" t="s">
        <v>6</v>
      </c>
      <c r="G374" s="520" t="s">
        <v>6</v>
      </c>
      <c r="H374" s="520" t="s">
        <v>6</v>
      </c>
      <c r="I374" s="521">
        <v>-195252</v>
      </c>
      <c r="J374" s="527">
        <v>-195252</v>
      </c>
      <c r="K374" s="520" t="s">
        <v>6</v>
      </c>
      <c r="L374" s="527">
        <v>-195252</v>
      </c>
    </row>
    <row r="375" spans="2:12" ht="13" thickBot="1" x14ac:dyDescent="0.3">
      <c r="B375" s="519" t="s">
        <v>288</v>
      </c>
      <c r="C375" s="372"/>
      <c r="D375" s="534" t="s">
        <v>6</v>
      </c>
      <c r="E375" s="534" t="s">
        <v>6</v>
      </c>
      <c r="F375" s="534" t="s">
        <v>6</v>
      </c>
      <c r="G375" s="534" t="s">
        <v>500</v>
      </c>
      <c r="H375" s="535">
        <v>27651</v>
      </c>
      <c r="I375" s="534" t="s">
        <v>6</v>
      </c>
      <c r="J375" s="528">
        <v>24722</v>
      </c>
      <c r="K375" s="534" t="s">
        <v>6</v>
      </c>
      <c r="L375" s="528">
        <v>24722</v>
      </c>
    </row>
    <row r="376" spans="2:12" ht="13" thickBot="1" x14ac:dyDescent="0.3">
      <c r="B376" s="516" t="s">
        <v>289</v>
      </c>
      <c r="C376" s="370"/>
      <c r="D376" s="518" t="s">
        <v>6</v>
      </c>
      <c r="E376" s="518" t="s">
        <v>6</v>
      </c>
      <c r="F376" s="518" t="s">
        <v>6</v>
      </c>
      <c r="G376" s="518" t="s">
        <v>500</v>
      </c>
      <c r="H376" s="517">
        <v>27651</v>
      </c>
      <c r="I376" s="517">
        <v>-195252</v>
      </c>
      <c r="J376" s="527">
        <v>-170530</v>
      </c>
      <c r="K376" s="520" t="s">
        <v>6</v>
      </c>
      <c r="L376" s="527">
        <v>-170530</v>
      </c>
    </row>
    <row r="377" spans="2:12" ht="13" thickBot="1" x14ac:dyDescent="0.3">
      <c r="B377" s="519" t="s">
        <v>237</v>
      </c>
      <c r="C377" s="372"/>
      <c r="D377" s="524" t="s">
        <v>6</v>
      </c>
      <c r="E377" s="524">
        <v>-876</v>
      </c>
      <c r="F377" s="524" t="s">
        <v>6</v>
      </c>
      <c r="G377" s="524" t="s">
        <v>6</v>
      </c>
      <c r="H377" s="524" t="s">
        <v>6</v>
      </c>
      <c r="I377" s="524">
        <v>876</v>
      </c>
      <c r="J377" s="540" t="s">
        <v>6</v>
      </c>
      <c r="K377" s="524"/>
      <c r="L377" s="540" t="s">
        <v>6</v>
      </c>
    </row>
    <row r="378" spans="2:12" ht="13" thickBot="1" x14ac:dyDescent="0.3">
      <c r="B378" s="522" t="s">
        <v>501</v>
      </c>
      <c r="C378" s="357"/>
      <c r="D378" s="536" t="s">
        <v>424</v>
      </c>
      <c r="E378" s="537">
        <v>618531</v>
      </c>
      <c r="F378" s="536" t="s">
        <v>421</v>
      </c>
      <c r="G378" s="536" t="s">
        <v>502</v>
      </c>
      <c r="H378" s="537">
        <v>59675</v>
      </c>
      <c r="I378" s="537">
        <v>268980</v>
      </c>
      <c r="J378" s="538" t="s">
        <v>503</v>
      </c>
      <c r="K378" s="536" t="s">
        <v>6</v>
      </c>
      <c r="L378" s="538" t="s">
        <v>503</v>
      </c>
    </row>
    <row r="380" spans="2:12" x14ac:dyDescent="0.25">
      <c r="B380" s="561" t="s">
        <v>508</v>
      </c>
    </row>
    <row r="381" spans="2:12" ht="13" thickBot="1" x14ac:dyDescent="0.3">
      <c r="B381" s="525"/>
      <c r="C381" s="525"/>
      <c r="D381" s="525"/>
      <c r="E381" s="526"/>
      <c r="F381" s="647" t="s">
        <v>127</v>
      </c>
      <c r="G381" s="647"/>
      <c r="H381" s="526"/>
      <c r="I381" s="526"/>
      <c r="J381" s="526"/>
      <c r="K381" s="526"/>
      <c r="L381" s="526"/>
    </row>
    <row r="382" spans="2:12" ht="21" x14ac:dyDescent="0.25">
      <c r="B382" s="525"/>
      <c r="C382" s="659" t="s">
        <v>482</v>
      </c>
      <c r="D382" s="646" t="s">
        <v>125</v>
      </c>
      <c r="E382" s="646" t="s">
        <v>394</v>
      </c>
      <c r="F382" s="654" t="s">
        <v>483</v>
      </c>
      <c r="G382" s="654" t="s">
        <v>484</v>
      </c>
      <c r="H382" s="526" t="s">
        <v>485</v>
      </c>
      <c r="I382" s="646" t="s">
        <v>128</v>
      </c>
      <c r="J382" s="526" t="s">
        <v>431</v>
      </c>
      <c r="K382" s="526" t="s">
        <v>431</v>
      </c>
      <c r="L382" s="646" t="s">
        <v>90</v>
      </c>
    </row>
    <row r="383" spans="2:12" ht="21" x14ac:dyDescent="0.25">
      <c r="B383" s="525"/>
      <c r="C383" s="659"/>
      <c r="D383" s="646"/>
      <c r="E383" s="646"/>
      <c r="F383" s="646"/>
      <c r="G383" s="660"/>
      <c r="H383" s="526" t="s">
        <v>486</v>
      </c>
      <c r="I383" s="646"/>
      <c r="J383" s="526" t="s">
        <v>460</v>
      </c>
      <c r="K383" s="526" t="s">
        <v>461</v>
      </c>
      <c r="L383" s="646"/>
    </row>
    <row r="384" spans="2:12" ht="14.5" x14ac:dyDescent="0.35">
      <c r="B384" s="525"/>
      <c r="C384" s="659"/>
      <c r="D384" s="646"/>
      <c r="E384" s="646"/>
      <c r="F384" s="646"/>
      <c r="G384" s="660"/>
      <c r="H384" s="526" t="s">
        <v>487</v>
      </c>
      <c r="I384" s="646"/>
      <c r="J384" s="469"/>
      <c r="K384" s="469"/>
      <c r="L384" s="646"/>
    </row>
    <row r="385" spans="2:12" ht="13" x14ac:dyDescent="0.25">
      <c r="B385" s="531"/>
      <c r="C385" s="530"/>
      <c r="D385" s="518"/>
      <c r="E385" s="518"/>
      <c r="F385" s="518"/>
      <c r="G385" s="518"/>
      <c r="H385" s="518"/>
      <c r="I385" s="530"/>
      <c r="J385" s="525"/>
      <c r="K385" s="530"/>
      <c r="L385" s="525"/>
    </row>
    <row r="386" spans="2:12" x14ac:dyDescent="0.25">
      <c r="B386" s="522" t="s">
        <v>488</v>
      </c>
      <c r="C386" s="518"/>
      <c r="D386" s="518" t="s">
        <v>424</v>
      </c>
      <c r="E386" s="517">
        <v>618666</v>
      </c>
      <c r="F386" s="517">
        <v>13521</v>
      </c>
      <c r="G386" s="517">
        <v>-2074</v>
      </c>
      <c r="H386" s="517">
        <v>60494</v>
      </c>
      <c r="I386" s="517">
        <v>330325</v>
      </c>
      <c r="J386" s="525" t="s">
        <v>489</v>
      </c>
      <c r="K386" s="520" t="s">
        <v>6</v>
      </c>
      <c r="L386" s="525" t="s">
        <v>489</v>
      </c>
    </row>
    <row r="387" spans="2:12" x14ac:dyDescent="0.25">
      <c r="B387" s="523" t="s">
        <v>490</v>
      </c>
      <c r="C387" s="520"/>
      <c r="D387" s="520" t="s">
        <v>6</v>
      </c>
      <c r="E387" s="520" t="s">
        <v>6</v>
      </c>
      <c r="F387" s="520" t="s">
        <v>6</v>
      </c>
      <c r="G387" s="520" t="s">
        <v>6</v>
      </c>
      <c r="H387" s="520" t="s">
        <v>6</v>
      </c>
      <c r="I387" s="521">
        <v>51741</v>
      </c>
      <c r="J387" s="527">
        <v>51741</v>
      </c>
      <c r="K387" s="520" t="s">
        <v>6</v>
      </c>
      <c r="L387" s="527">
        <v>51741</v>
      </c>
    </row>
    <row r="388" spans="2:12" ht="13" thickBot="1" x14ac:dyDescent="0.3">
      <c r="B388" s="523" t="s">
        <v>288</v>
      </c>
      <c r="C388" s="358"/>
      <c r="D388" s="534" t="s">
        <v>6</v>
      </c>
      <c r="E388" s="534" t="s">
        <v>6</v>
      </c>
      <c r="F388" s="534" t="s">
        <v>491</v>
      </c>
      <c r="G388" s="535">
        <v>8616</v>
      </c>
      <c r="H388" s="534">
        <v>8290</v>
      </c>
      <c r="I388" s="532" t="s">
        <v>6</v>
      </c>
      <c r="J388" s="529" t="s">
        <v>511</v>
      </c>
      <c r="K388" s="534" t="s">
        <v>6</v>
      </c>
      <c r="L388" s="529" t="s">
        <v>511</v>
      </c>
    </row>
    <row r="389" spans="2:12" ht="13" thickBot="1" x14ac:dyDescent="0.3">
      <c r="B389" s="522" t="s">
        <v>289</v>
      </c>
      <c r="C389" s="357"/>
      <c r="D389" s="518" t="s">
        <v>6</v>
      </c>
      <c r="E389" s="518" t="s">
        <v>6</v>
      </c>
      <c r="F389" s="518" t="s">
        <v>491</v>
      </c>
      <c r="G389" s="517">
        <v>8616</v>
      </c>
      <c r="H389" s="518">
        <v>8290</v>
      </c>
      <c r="I389" s="517">
        <v>51741</v>
      </c>
      <c r="J389" s="527">
        <v>48374</v>
      </c>
      <c r="K389" s="518" t="s">
        <v>6</v>
      </c>
      <c r="L389" s="527">
        <v>48374</v>
      </c>
    </row>
    <row r="390" spans="2:12" ht="13" thickBot="1" x14ac:dyDescent="0.3">
      <c r="B390" s="523" t="s">
        <v>237</v>
      </c>
      <c r="C390" s="358"/>
      <c r="D390" s="524" t="s">
        <v>6</v>
      </c>
      <c r="E390" s="524">
        <v>-616</v>
      </c>
      <c r="F390" s="524" t="s">
        <v>6</v>
      </c>
      <c r="G390" s="524" t="s">
        <v>6</v>
      </c>
      <c r="H390" s="524" t="s">
        <v>6</v>
      </c>
      <c r="I390" s="524">
        <v>616</v>
      </c>
      <c r="J390" s="539" t="s">
        <v>6</v>
      </c>
      <c r="K390" s="524" t="s">
        <v>6</v>
      </c>
      <c r="L390" s="539" t="s">
        <v>6</v>
      </c>
    </row>
    <row r="391" spans="2:12" ht="13" thickBot="1" x14ac:dyDescent="0.3">
      <c r="B391" s="522" t="s">
        <v>509</v>
      </c>
      <c r="C391" s="357"/>
      <c r="D391" s="536" t="s">
        <v>424</v>
      </c>
      <c r="E391" s="537">
        <v>618050</v>
      </c>
      <c r="F391" s="536" t="s">
        <v>496</v>
      </c>
      <c r="G391" s="537">
        <v>6542</v>
      </c>
      <c r="H391" s="537">
        <v>68784</v>
      </c>
      <c r="I391" s="537">
        <v>382682</v>
      </c>
      <c r="J391" s="538" t="s">
        <v>512</v>
      </c>
      <c r="K391" s="536" t="s">
        <v>6</v>
      </c>
      <c r="L391" s="538" t="s">
        <v>512</v>
      </c>
    </row>
    <row r="392" spans="2:12" ht="13" x14ac:dyDescent="0.25">
      <c r="B392" s="531"/>
      <c r="C392" s="541"/>
      <c r="D392" s="531"/>
      <c r="E392" s="531"/>
      <c r="F392" s="531"/>
      <c r="G392" s="531"/>
      <c r="H392" s="533"/>
      <c r="I392" s="531"/>
      <c r="J392" s="531"/>
      <c r="K392" s="531"/>
      <c r="L392" s="531"/>
    </row>
    <row r="393" spans="2:12" x14ac:dyDescent="0.25">
      <c r="B393" s="516" t="s">
        <v>498</v>
      </c>
      <c r="C393" s="370"/>
      <c r="D393" s="518" t="s">
        <v>424</v>
      </c>
      <c r="E393" s="517">
        <v>619407</v>
      </c>
      <c r="F393" s="518" t="s">
        <v>421</v>
      </c>
      <c r="G393" s="517">
        <v>1101</v>
      </c>
      <c r="H393" s="517">
        <v>32024</v>
      </c>
      <c r="I393" s="517">
        <v>463356</v>
      </c>
      <c r="J393" s="525" t="s">
        <v>499</v>
      </c>
      <c r="K393" s="520" t="s">
        <v>6</v>
      </c>
      <c r="L393" s="525" t="s">
        <v>499</v>
      </c>
    </row>
    <row r="394" spans="2:12" x14ac:dyDescent="0.25">
      <c r="B394" s="519" t="s">
        <v>490</v>
      </c>
      <c r="C394" s="372"/>
      <c r="D394" s="520" t="s">
        <v>6</v>
      </c>
      <c r="E394" s="520" t="s">
        <v>6</v>
      </c>
      <c r="F394" s="520" t="s">
        <v>6</v>
      </c>
      <c r="G394" s="520" t="s">
        <v>6</v>
      </c>
      <c r="H394" s="520" t="s">
        <v>6</v>
      </c>
      <c r="I394" s="521">
        <v>-201244</v>
      </c>
      <c r="J394" s="527">
        <v>-201244</v>
      </c>
      <c r="K394" s="520" t="s">
        <v>6</v>
      </c>
      <c r="L394" s="527">
        <v>-201244</v>
      </c>
    </row>
    <row r="395" spans="2:12" ht="13" thickBot="1" x14ac:dyDescent="0.3">
      <c r="B395" s="519" t="s">
        <v>288</v>
      </c>
      <c r="C395" s="372"/>
      <c r="D395" s="534" t="s">
        <v>6</v>
      </c>
      <c r="E395" s="534" t="s">
        <v>6</v>
      </c>
      <c r="F395" s="534" t="s">
        <v>6</v>
      </c>
      <c r="G395" s="534">
        <v>3676</v>
      </c>
      <c r="H395" s="535" t="s">
        <v>513</v>
      </c>
      <c r="I395" s="534" t="s">
        <v>6</v>
      </c>
      <c r="J395" s="528">
        <v>13821</v>
      </c>
      <c r="K395" s="534" t="s">
        <v>6</v>
      </c>
      <c r="L395" s="528">
        <v>13821</v>
      </c>
    </row>
    <row r="396" spans="2:12" ht="13" thickBot="1" x14ac:dyDescent="0.3">
      <c r="B396" s="516" t="s">
        <v>289</v>
      </c>
      <c r="C396" s="370"/>
      <c r="D396" s="518" t="s">
        <v>6</v>
      </c>
      <c r="E396" s="518" t="s">
        <v>6</v>
      </c>
      <c r="F396" s="518" t="s">
        <v>6</v>
      </c>
      <c r="G396" s="518">
        <v>3676</v>
      </c>
      <c r="H396" s="517" t="s">
        <v>513</v>
      </c>
      <c r="I396" s="517">
        <v>-201244</v>
      </c>
      <c r="J396" s="527">
        <v>-187423</v>
      </c>
      <c r="K396" s="520" t="s">
        <v>6</v>
      </c>
      <c r="L396" s="527">
        <v>-187423</v>
      </c>
    </row>
    <row r="397" spans="2:12" ht="13" thickBot="1" x14ac:dyDescent="0.3">
      <c r="B397" s="519" t="s">
        <v>237</v>
      </c>
      <c r="C397" s="372"/>
      <c r="D397" s="524" t="s">
        <v>6</v>
      </c>
      <c r="E397" s="524">
        <v>-876</v>
      </c>
      <c r="F397" s="524" t="s">
        <v>6</v>
      </c>
      <c r="G397" s="524" t="s">
        <v>6</v>
      </c>
      <c r="H397" s="524" t="s">
        <v>6</v>
      </c>
      <c r="I397" s="524">
        <v>876</v>
      </c>
      <c r="J397" s="540" t="s">
        <v>6</v>
      </c>
      <c r="K397" s="524" t="s">
        <v>6</v>
      </c>
      <c r="L397" s="540" t="s">
        <v>6</v>
      </c>
    </row>
    <row r="398" spans="2:12" ht="13" thickBot="1" x14ac:dyDescent="0.3">
      <c r="B398" s="522" t="s">
        <v>510</v>
      </c>
      <c r="C398" s="357"/>
      <c r="D398" s="536" t="s">
        <v>424</v>
      </c>
      <c r="E398" s="537">
        <v>618531</v>
      </c>
      <c r="F398" s="536" t="s">
        <v>421</v>
      </c>
      <c r="G398" s="536">
        <v>4777</v>
      </c>
      <c r="H398" s="537">
        <v>42169</v>
      </c>
      <c r="I398" s="537">
        <v>262988</v>
      </c>
      <c r="J398" s="538" t="s">
        <v>514</v>
      </c>
      <c r="K398" s="536" t="s">
        <v>6</v>
      </c>
      <c r="L398" s="538" t="s">
        <v>514</v>
      </c>
    </row>
    <row r="401" spans="2:12" ht="15" customHeight="1" thickBot="1" x14ac:dyDescent="0.3">
      <c r="B401" s="525"/>
      <c r="D401" s="525"/>
      <c r="E401" s="563"/>
      <c r="F401" s="647" t="s">
        <v>127</v>
      </c>
      <c r="G401" s="647"/>
      <c r="H401" s="563"/>
      <c r="I401" s="563"/>
      <c r="J401" s="563"/>
      <c r="K401" s="563"/>
      <c r="L401" s="563"/>
    </row>
    <row r="402" spans="2:12" ht="42" x14ac:dyDescent="0.25">
      <c r="B402" s="525"/>
      <c r="D402" s="563" t="s">
        <v>125</v>
      </c>
      <c r="E402" s="563" t="s">
        <v>126</v>
      </c>
      <c r="F402" s="564" t="s">
        <v>205</v>
      </c>
      <c r="G402" s="564" t="s">
        <v>206</v>
      </c>
      <c r="H402" s="563" t="s">
        <v>129</v>
      </c>
      <c r="I402" s="563" t="s">
        <v>518</v>
      </c>
      <c r="J402" s="563" t="s">
        <v>519</v>
      </c>
      <c r="K402" s="563" t="s">
        <v>209</v>
      </c>
      <c r="L402" s="563" t="s">
        <v>90</v>
      </c>
    </row>
    <row r="403" spans="2:12" ht="13" thickBot="1" x14ac:dyDescent="0.3">
      <c r="B403" s="575" t="s">
        <v>488</v>
      </c>
      <c r="D403" s="576" t="s">
        <v>520</v>
      </c>
      <c r="E403" s="576">
        <v>618.66600000000005</v>
      </c>
      <c r="F403" s="576">
        <v>13.521000000000001</v>
      </c>
      <c r="G403" s="576">
        <v>-2.0739999999999998</v>
      </c>
      <c r="H403" s="576">
        <v>60.494</v>
      </c>
      <c r="I403" s="576">
        <v>330.32499999999999</v>
      </c>
      <c r="J403" s="582" t="s">
        <v>521</v>
      </c>
      <c r="K403" s="576" t="s">
        <v>6</v>
      </c>
      <c r="L403" s="582" t="s">
        <v>521</v>
      </c>
    </row>
    <row r="404" spans="2:12" ht="13" thickBot="1" x14ac:dyDescent="0.3">
      <c r="B404" s="577" t="s">
        <v>232</v>
      </c>
      <c r="D404" s="578" t="s">
        <v>6</v>
      </c>
      <c r="E404" s="578" t="s">
        <v>6</v>
      </c>
      <c r="F404" s="578" t="s">
        <v>6</v>
      </c>
      <c r="G404" s="578" t="s">
        <v>6</v>
      </c>
      <c r="H404" s="578" t="s">
        <v>6</v>
      </c>
      <c r="I404" s="578">
        <v>81.673000000000002</v>
      </c>
      <c r="J404" s="583">
        <v>81.673000000000002</v>
      </c>
      <c r="K404" s="578"/>
      <c r="L404" s="583">
        <v>81.673000000000002</v>
      </c>
    </row>
    <row r="405" spans="2:12" ht="13" thickBot="1" x14ac:dyDescent="0.3">
      <c r="B405" s="579" t="s">
        <v>233</v>
      </c>
      <c r="D405" s="580" t="s">
        <v>6</v>
      </c>
      <c r="E405" s="580" t="s">
        <v>6</v>
      </c>
      <c r="F405" s="580">
        <v>-29.146000000000001</v>
      </c>
      <c r="G405" s="580">
        <v>22.571000000000002</v>
      </c>
      <c r="H405" s="580">
        <v>-598</v>
      </c>
      <c r="I405" s="580" t="s">
        <v>6</v>
      </c>
      <c r="J405" s="582">
        <v>-7.173</v>
      </c>
      <c r="K405" s="580"/>
      <c r="L405" s="582">
        <v>-7.173</v>
      </c>
    </row>
    <row r="406" spans="2:12" ht="13" thickBot="1" x14ac:dyDescent="0.3">
      <c r="B406" s="575" t="s">
        <v>230</v>
      </c>
      <c r="D406" s="576" t="s">
        <v>6</v>
      </c>
      <c r="E406" s="576" t="s">
        <v>6</v>
      </c>
      <c r="F406" s="576">
        <v>-29.146000000000001</v>
      </c>
      <c r="G406" s="576">
        <v>22.571000000000002</v>
      </c>
      <c r="H406" s="576">
        <v>-598</v>
      </c>
      <c r="I406" s="576">
        <v>81.673000000000002</v>
      </c>
      <c r="J406" s="582">
        <v>74.5</v>
      </c>
      <c r="K406" s="576"/>
      <c r="L406" s="582">
        <v>74.5</v>
      </c>
    </row>
    <row r="407" spans="2:12" ht="13" thickBot="1" x14ac:dyDescent="0.3">
      <c r="B407" s="579" t="s">
        <v>522</v>
      </c>
      <c r="D407" s="580" t="s">
        <v>6</v>
      </c>
      <c r="E407" s="580">
        <v>640</v>
      </c>
      <c r="F407" s="580" t="s">
        <v>6</v>
      </c>
      <c r="G407" s="580" t="s">
        <v>6</v>
      </c>
      <c r="H407" s="580" t="s">
        <v>6</v>
      </c>
      <c r="I407" s="580">
        <v>-640</v>
      </c>
      <c r="J407" s="582" t="s">
        <v>6</v>
      </c>
      <c r="K407" s="580"/>
      <c r="L407" s="582" t="s">
        <v>6</v>
      </c>
    </row>
    <row r="408" spans="2:12" ht="13" thickBot="1" x14ac:dyDescent="0.3">
      <c r="B408" s="575" t="s">
        <v>523</v>
      </c>
      <c r="D408" s="576" t="s">
        <v>520</v>
      </c>
      <c r="E408" s="576">
        <v>619.30600000000004</v>
      </c>
      <c r="F408" s="576">
        <v>-15.625</v>
      </c>
      <c r="G408" s="576">
        <v>20.497</v>
      </c>
      <c r="H408" s="576">
        <v>59.896000000000001</v>
      </c>
      <c r="I408" s="576">
        <v>411.358</v>
      </c>
      <c r="J408" s="582" t="s">
        <v>524</v>
      </c>
      <c r="K408" s="576"/>
      <c r="L408" s="582" t="s">
        <v>524</v>
      </c>
    </row>
    <row r="409" spans="2:12" ht="13" thickBot="1" x14ac:dyDescent="0.3">
      <c r="B409" s="575"/>
      <c r="D409" s="581"/>
      <c r="E409" s="581"/>
      <c r="F409" s="581"/>
      <c r="G409" s="581"/>
      <c r="H409" s="581"/>
      <c r="I409" s="581"/>
      <c r="J409" s="582"/>
      <c r="K409" s="581"/>
      <c r="L409" s="582"/>
    </row>
    <row r="410" spans="2:12" ht="13" thickBot="1" x14ac:dyDescent="0.3">
      <c r="B410" s="575" t="s">
        <v>498</v>
      </c>
      <c r="D410" s="573" t="s">
        <v>520</v>
      </c>
      <c r="E410" s="573">
        <v>619.40700000000004</v>
      </c>
      <c r="F410" s="573">
        <v>-3.88</v>
      </c>
      <c r="G410" s="573">
        <v>1.101</v>
      </c>
      <c r="H410" s="573">
        <v>32.024000000000001</v>
      </c>
      <c r="I410" s="573">
        <v>463.35599999999999</v>
      </c>
      <c r="J410" s="582" t="s">
        <v>525</v>
      </c>
      <c r="K410" s="573" t="s">
        <v>6</v>
      </c>
      <c r="L410" s="582" t="s">
        <v>525</v>
      </c>
    </row>
    <row r="411" spans="2:12" ht="13" thickBot="1" x14ac:dyDescent="0.3">
      <c r="B411" s="577" t="s">
        <v>232</v>
      </c>
      <c r="D411" s="571" t="s">
        <v>6</v>
      </c>
      <c r="E411" s="571" t="s">
        <v>6</v>
      </c>
      <c r="F411" s="571" t="s">
        <v>6</v>
      </c>
      <c r="G411" s="571" t="s">
        <v>6</v>
      </c>
      <c r="H411" s="571" t="s">
        <v>6</v>
      </c>
      <c r="I411" s="571">
        <v>-133.77199999999999</v>
      </c>
      <c r="J411" s="583">
        <v>-133.77199999999999</v>
      </c>
      <c r="K411" s="571" t="s">
        <v>6</v>
      </c>
      <c r="L411" s="583">
        <v>-133.77199999999999</v>
      </c>
    </row>
    <row r="412" spans="2:12" ht="13" thickBot="1" x14ac:dyDescent="0.3">
      <c r="B412" s="579" t="s">
        <v>233</v>
      </c>
      <c r="D412" s="572" t="s">
        <v>6</v>
      </c>
      <c r="E412" s="572" t="s">
        <v>6</v>
      </c>
      <c r="F412" s="572">
        <v>17.401</v>
      </c>
      <c r="G412" s="572">
        <v>-3.1749999999999998</v>
      </c>
      <c r="H412" s="572">
        <v>28.47</v>
      </c>
      <c r="I412" s="572" t="s">
        <v>6</v>
      </c>
      <c r="J412" s="582">
        <v>42.695999999999998</v>
      </c>
      <c r="K412" s="572" t="s">
        <v>6</v>
      </c>
      <c r="L412" s="582">
        <v>42.695999999999998</v>
      </c>
    </row>
    <row r="413" spans="2:12" ht="13" thickBot="1" x14ac:dyDescent="0.3">
      <c r="B413" s="575" t="s">
        <v>230</v>
      </c>
      <c r="D413" s="573" t="s">
        <v>6</v>
      </c>
      <c r="E413" s="573" t="s">
        <v>6</v>
      </c>
      <c r="F413" s="573">
        <v>17.401</v>
      </c>
      <c r="G413" s="573">
        <v>-3.1749999999999998</v>
      </c>
      <c r="H413" s="573">
        <v>28.47</v>
      </c>
      <c r="I413" s="573">
        <v>-133.77199999999999</v>
      </c>
      <c r="J413" s="582">
        <v>-91.075999999999993</v>
      </c>
      <c r="K413" s="573" t="s">
        <v>6</v>
      </c>
      <c r="L413" s="582">
        <v>-91.075999999999993</v>
      </c>
    </row>
    <row r="414" spans="2:12" ht="13" thickBot="1" x14ac:dyDescent="0.3">
      <c r="B414" s="579" t="s">
        <v>526</v>
      </c>
      <c r="D414" s="572" t="s">
        <v>6</v>
      </c>
      <c r="E414" s="572">
        <v>-741</v>
      </c>
      <c r="F414" s="572" t="s">
        <v>6</v>
      </c>
      <c r="G414" s="572" t="s">
        <v>6</v>
      </c>
      <c r="H414" s="572" t="s">
        <v>6</v>
      </c>
      <c r="I414" s="572">
        <v>741</v>
      </c>
      <c r="J414" s="582" t="s">
        <v>6</v>
      </c>
      <c r="K414" s="572" t="s">
        <v>6</v>
      </c>
      <c r="L414" s="582" t="s">
        <v>6</v>
      </c>
    </row>
    <row r="415" spans="2:12" ht="13" thickBot="1" x14ac:dyDescent="0.3">
      <c r="B415" s="575" t="s">
        <v>527</v>
      </c>
      <c r="D415" s="573" t="s">
        <v>520</v>
      </c>
      <c r="E415" s="573">
        <v>618.66600000000005</v>
      </c>
      <c r="F415" s="573">
        <v>13.521000000000001</v>
      </c>
      <c r="G415" s="573">
        <v>-2.0739999999999998</v>
      </c>
      <c r="H415" s="573">
        <v>60.494</v>
      </c>
      <c r="I415" s="573">
        <v>330.32499999999999</v>
      </c>
      <c r="J415" s="582" t="s">
        <v>521</v>
      </c>
      <c r="K415" s="573" t="s">
        <v>6</v>
      </c>
      <c r="L415" s="582" t="s">
        <v>521</v>
      </c>
    </row>
    <row r="418" spans="2:13" ht="43.5" x14ac:dyDescent="0.25">
      <c r="B418" s="612" t="s">
        <v>551</v>
      </c>
    </row>
    <row r="419" spans="2:13" ht="15" customHeight="1" thickBot="1" x14ac:dyDescent="0.3">
      <c r="B419" s="601"/>
      <c r="D419" s="601"/>
      <c r="E419" s="601"/>
      <c r="F419" s="668" t="s">
        <v>127</v>
      </c>
      <c r="G419" s="668"/>
      <c r="H419" s="668"/>
      <c r="I419" s="601"/>
      <c r="J419" s="601"/>
      <c r="K419" s="602" t="s">
        <v>530</v>
      </c>
      <c r="L419" s="602"/>
      <c r="M419" s="601"/>
    </row>
    <row r="420" spans="2:13" ht="36" x14ac:dyDescent="0.25">
      <c r="B420" s="669"/>
      <c r="D420" s="671" t="s">
        <v>125</v>
      </c>
      <c r="E420" s="603" t="s">
        <v>126</v>
      </c>
      <c r="F420" s="604" t="s">
        <v>531</v>
      </c>
      <c r="G420" s="604" t="s">
        <v>533</v>
      </c>
      <c r="H420" s="604" t="s">
        <v>536</v>
      </c>
      <c r="I420" s="604" t="s">
        <v>540</v>
      </c>
      <c r="J420" s="604" t="s">
        <v>128</v>
      </c>
      <c r="K420" s="604" t="s">
        <v>431</v>
      </c>
      <c r="L420" s="605" t="s">
        <v>209</v>
      </c>
      <c r="M420" s="603" t="s">
        <v>90</v>
      </c>
    </row>
    <row r="421" spans="2:13" ht="24" x14ac:dyDescent="0.25">
      <c r="B421" s="670"/>
      <c r="D421" s="672"/>
      <c r="E421" s="604"/>
      <c r="F421" s="604" t="s">
        <v>532</v>
      </c>
      <c r="G421" s="604" t="s">
        <v>534</v>
      </c>
      <c r="H421" s="604" t="s">
        <v>537</v>
      </c>
      <c r="I421" s="604" t="s">
        <v>541</v>
      </c>
      <c r="J421" s="606" t="s">
        <v>544</v>
      </c>
      <c r="K421" s="604" t="s">
        <v>545</v>
      </c>
      <c r="L421" s="604"/>
      <c r="M421" s="604"/>
    </row>
    <row r="422" spans="2:13" ht="14.5" x14ac:dyDescent="0.25">
      <c r="B422" s="670"/>
      <c r="D422" s="672"/>
      <c r="E422" s="604"/>
      <c r="F422" s="607"/>
      <c r="G422" s="604" t="s">
        <v>535</v>
      </c>
      <c r="H422" s="604" t="s">
        <v>538</v>
      </c>
      <c r="I422" s="604" t="s">
        <v>542</v>
      </c>
      <c r="J422" s="607"/>
      <c r="K422" s="607"/>
      <c r="L422" s="604"/>
      <c r="M422" s="604"/>
    </row>
    <row r="423" spans="2:13" ht="14.5" x14ac:dyDescent="0.25">
      <c r="B423" s="670"/>
      <c r="D423" s="672"/>
      <c r="E423" s="604"/>
      <c r="F423" s="607"/>
      <c r="G423" s="607"/>
      <c r="H423" s="604" t="s">
        <v>539</v>
      </c>
      <c r="I423" s="604" t="s">
        <v>543</v>
      </c>
      <c r="J423" s="607"/>
      <c r="K423" s="607"/>
      <c r="L423" s="604"/>
      <c r="M423" s="604"/>
    </row>
    <row r="424" spans="2:13" ht="13" thickBot="1" x14ac:dyDescent="0.3">
      <c r="B424" s="585" t="s">
        <v>546</v>
      </c>
      <c r="D424" s="586">
        <v>2239346</v>
      </c>
      <c r="E424" s="586">
        <v>619306</v>
      </c>
      <c r="F424" s="587" t="s">
        <v>6</v>
      </c>
      <c r="G424" s="586">
        <v>-15625</v>
      </c>
      <c r="H424" s="586">
        <v>20497</v>
      </c>
      <c r="I424" s="586">
        <v>59896</v>
      </c>
      <c r="J424" s="586">
        <v>411358</v>
      </c>
      <c r="K424" s="608">
        <v>3334778</v>
      </c>
      <c r="L424" s="587" t="s">
        <v>6</v>
      </c>
      <c r="M424" s="608">
        <v>3334778</v>
      </c>
    </row>
    <row r="425" spans="2:13" ht="13" thickBot="1" x14ac:dyDescent="0.3">
      <c r="B425" s="588" t="s">
        <v>547</v>
      </c>
      <c r="D425" s="589" t="s">
        <v>6</v>
      </c>
      <c r="E425" s="589" t="s">
        <v>6</v>
      </c>
      <c r="F425" s="590">
        <v>-12949</v>
      </c>
      <c r="G425" s="589" t="s">
        <v>6</v>
      </c>
      <c r="H425" s="589" t="s">
        <v>6</v>
      </c>
      <c r="I425" s="589" t="s">
        <v>6</v>
      </c>
      <c r="J425" s="590">
        <v>9139</v>
      </c>
      <c r="K425" s="608">
        <v>-3810</v>
      </c>
      <c r="L425" s="589" t="s">
        <v>6</v>
      </c>
      <c r="M425" s="608">
        <v>-3810</v>
      </c>
    </row>
    <row r="426" spans="2:13" ht="13" thickBot="1" x14ac:dyDescent="0.3">
      <c r="B426" s="585" t="s">
        <v>548</v>
      </c>
      <c r="D426" s="586">
        <v>2239346</v>
      </c>
      <c r="E426" s="586">
        <v>619306</v>
      </c>
      <c r="F426" s="586">
        <v>-12949</v>
      </c>
      <c r="G426" s="586">
        <v>-15625</v>
      </c>
      <c r="H426" s="586">
        <v>20497</v>
      </c>
      <c r="I426" s="586">
        <v>59896</v>
      </c>
      <c r="J426" s="586">
        <v>420497</v>
      </c>
      <c r="K426" s="608">
        <v>3330968</v>
      </c>
      <c r="L426" s="587" t="s">
        <v>6</v>
      </c>
      <c r="M426" s="608">
        <v>3330968</v>
      </c>
    </row>
    <row r="427" spans="2:13" x14ac:dyDescent="0.25">
      <c r="B427" s="591" t="s">
        <v>243</v>
      </c>
      <c r="D427" s="592" t="s">
        <v>6</v>
      </c>
      <c r="E427" s="592" t="s">
        <v>6</v>
      </c>
      <c r="F427" s="592" t="s">
        <v>6</v>
      </c>
      <c r="G427" s="592" t="s">
        <v>6</v>
      </c>
      <c r="H427" s="592" t="s">
        <v>6</v>
      </c>
      <c r="I427" s="592" t="s">
        <v>6</v>
      </c>
      <c r="J427" s="593">
        <v>35609</v>
      </c>
      <c r="K427" s="609">
        <v>35609</v>
      </c>
      <c r="L427" s="592" t="s">
        <v>6</v>
      </c>
      <c r="M427" s="609">
        <v>35609</v>
      </c>
    </row>
    <row r="428" spans="2:13" ht="13" thickBot="1" x14ac:dyDescent="0.3">
      <c r="B428" s="588" t="s">
        <v>245</v>
      </c>
      <c r="D428" s="589" t="s">
        <v>6</v>
      </c>
      <c r="E428" s="589" t="s">
        <v>6</v>
      </c>
      <c r="F428" s="589" t="s">
        <v>6</v>
      </c>
      <c r="G428" s="589" t="s">
        <v>6</v>
      </c>
      <c r="H428" s="590">
        <v>-6374</v>
      </c>
      <c r="I428" s="590">
        <v>11567</v>
      </c>
      <c r="J428" s="589" t="s">
        <v>6</v>
      </c>
      <c r="K428" s="608">
        <v>5193</v>
      </c>
      <c r="L428" s="589" t="s">
        <v>6</v>
      </c>
      <c r="M428" s="608">
        <v>5193</v>
      </c>
    </row>
    <row r="429" spans="2:13" ht="13" thickBot="1" x14ac:dyDescent="0.3">
      <c r="B429" s="585" t="s">
        <v>230</v>
      </c>
      <c r="D429" s="587" t="s">
        <v>6</v>
      </c>
      <c r="E429" s="587" t="s">
        <v>6</v>
      </c>
      <c r="F429" s="587" t="s">
        <v>6</v>
      </c>
      <c r="G429" s="587" t="s">
        <v>6</v>
      </c>
      <c r="H429" s="586">
        <v>-6374</v>
      </c>
      <c r="I429" s="586">
        <v>11567</v>
      </c>
      <c r="J429" s="586">
        <v>35609</v>
      </c>
      <c r="K429" s="608">
        <v>40802</v>
      </c>
      <c r="L429" s="587" t="s">
        <v>6</v>
      </c>
      <c r="M429" s="608">
        <v>40802</v>
      </c>
    </row>
    <row r="430" spans="2:13" ht="13" thickBot="1" x14ac:dyDescent="0.3">
      <c r="B430" s="585" t="s">
        <v>528</v>
      </c>
      <c r="D430" s="586">
        <v>2239346</v>
      </c>
      <c r="E430" s="586">
        <v>619306</v>
      </c>
      <c r="F430" s="586">
        <v>-12949</v>
      </c>
      <c r="G430" s="586">
        <v>-15625</v>
      </c>
      <c r="H430" s="586">
        <v>14123</v>
      </c>
      <c r="I430" s="586">
        <v>71463</v>
      </c>
      <c r="J430" s="586">
        <v>456106</v>
      </c>
      <c r="K430" s="608">
        <v>3371770</v>
      </c>
      <c r="L430" s="587" t="s">
        <v>6</v>
      </c>
      <c r="M430" s="608">
        <v>3371770</v>
      </c>
    </row>
    <row r="431" spans="2:13" ht="13" thickBot="1" x14ac:dyDescent="0.3">
      <c r="B431" s="588"/>
      <c r="D431" s="594"/>
      <c r="E431" s="594"/>
      <c r="F431" s="594"/>
      <c r="G431" s="594"/>
      <c r="H431" s="594"/>
      <c r="I431" s="594"/>
      <c r="J431" s="594"/>
      <c r="K431" s="610"/>
      <c r="L431" s="594" t="s">
        <v>6</v>
      </c>
      <c r="M431" s="610"/>
    </row>
    <row r="432" spans="2:13" ht="13" thickBot="1" x14ac:dyDescent="0.3">
      <c r="B432" s="585" t="s">
        <v>549</v>
      </c>
      <c r="D432" s="595">
        <v>2239346</v>
      </c>
      <c r="E432" s="595">
        <v>618666</v>
      </c>
      <c r="F432" s="596" t="s">
        <v>6</v>
      </c>
      <c r="G432" s="595">
        <v>13521</v>
      </c>
      <c r="H432" s="595">
        <v>-2074</v>
      </c>
      <c r="I432" s="595">
        <v>59970</v>
      </c>
      <c r="J432" s="595">
        <v>313440</v>
      </c>
      <c r="K432" s="608">
        <v>3242869</v>
      </c>
      <c r="L432" s="596" t="s">
        <v>6</v>
      </c>
      <c r="M432" s="608">
        <v>3242869</v>
      </c>
    </row>
    <row r="433" spans="2:13" x14ac:dyDescent="0.25">
      <c r="B433" s="591" t="s">
        <v>243</v>
      </c>
      <c r="D433" s="597" t="s">
        <v>6</v>
      </c>
      <c r="E433" s="597" t="s">
        <v>6</v>
      </c>
      <c r="F433" s="597" t="s">
        <v>6</v>
      </c>
      <c r="G433" s="597" t="s">
        <v>6</v>
      </c>
      <c r="H433" s="597" t="s">
        <v>6</v>
      </c>
      <c r="I433" s="597" t="s">
        <v>6</v>
      </c>
      <c r="J433" s="598">
        <v>-1434</v>
      </c>
      <c r="K433" s="609">
        <v>-1434</v>
      </c>
      <c r="L433" s="597" t="s">
        <v>6</v>
      </c>
      <c r="M433" s="609">
        <v>-1434</v>
      </c>
    </row>
    <row r="434" spans="2:13" ht="13" thickBot="1" x14ac:dyDescent="0.3">
      <c r="B434" s="588" t="s">
        <v>245</v>
      </c>
      <c r="D434" s="599" t="s">
        <v>6</v>
      </c>
      <c r="E434" s="599" t="s">
        <v>6</v>
      </c>
      <c r="F434" s="599" t="s">
        <v>6</v>
      </c>
      <c r="G434" s="599" t="s">
        <v>6</v>
      </c>
      <c r="H434" s="600">
        <v>15717</v>
      </c>
      <c r="I434" s="600">
        <v>-32757</v>
      </c>
      <c r="J434" s="599" t="s">
        <v>6</v>
      </c>
      <c r="K434" s="608">
        <v>-17040</v>
      </c>
      <c r="L434" s="599" t="s">
        <v>6</v>
      </c>
      <c r="M434" s="608">
        <v>-17040</v>
      </c>
    </row>
    <row r="435" spans="2:13" ht="13" thickBot="1" x14ac:dyDescent="0.3">
      <c r="B435" s="585" t="s">
        <v>230</v>
      </c>
      <c r="D435" s="596" t="s">
        <v>6</v>
      </c>
      <c r="E435" s="596" t="s">
        <v>6</v>
      </c>
      <c r="F435" s="596" t="s">
        <v>6</v>
      </c>
      <c r="G435" s="596" t="s">
        <v>6</v>
      </c>
      <c r="H435" s="595">
        <v>15717</v>
      </c>
      <c r="I435" s="595">
        <v>-32757</v>
      </c>
      <c r="J435" s="595">
        <v>-1434</v>
      </c>
      <c r="K435" s="608">
        <v>-18474</v>
      </c>
      <c r="L435" s="596" t="s">
        <v>6</v>
      </c>
      <c r="M435" s="608">
        <v>-18474</v>
      </c>
    </row>
    <row r="436" spans="2:13" ht="13" thickBot="1" x14ac:dyDescent="0.3">
      <c r="B436" s="585" t="s">
        <v>550</v>
      </c>
      <c r="D436" s="595">
        <v>2239346</v>
      </c>
      <c r="E436" s="595">
        <v>618666</v>
      </c>
      <c r="F436" s="596" t="s">
        <v>6</v>
      </c>
      <c r="G436" s="595">
        <v>13521</v>
      </c>
      <c r="H436" s="595">
        <v>13643</v>
      </c>
      <c r="I436" s="595">
        <v>27213</v>
      </c>
      <c r="J436" s="595">
        <v>312006</v>
      </c>
      <c r="K436" s="611">
        <v>3224395</v>
      </c>
      <c r="L436" s="596" t="s">
        <v>6</v>
      </c>
      <c r="M436" s="611">
        <v>3224395</v>
      </c>
    </row>
    <row r="439" spans="2:13" ht="43.5" x14ac:dyDescent="0.35">
      <c r="B439" s="612" t="s">
        <v>556</v>
      </c>
      <c r="C439"/>
      <c r="D439"/>
      <c r="E439"/>
      <c r="F439"/>
      <c r="G439"/>
      <c r="H439"/>
      <c r="I439"/>
      <c r="J439"/>
      <c r="K439"/>
      <c r="L439"/>
    </row>
    <row r="440" spans="2:13" ht="13" thickBot="1" x14ac:dyDescent="0.3">
      <c r="B440" s="613"/>
      <c r="D440" s="613"/>
      <c r="E440" s="613"/>
      <c r="F440" s="614" t="s">
        <v>127</v>
      </c>
      <c r="G440" s="614"/>
      <c r="H440" s="614"/>
      <c r="I440" s="613"/>
      <c r="J440" s="613"/>
      <c r="K440" s="615" t="s">
        <v>530</v>
      </c>
      <c r="L440" s="615"/>
      <c r="M440" s="613"/>
    </row>
    <row r="441" spans="2:13" ht="36" x14ac:dyDescent="0.25">
      <c r="B441" s="666"/>
      <c r="D441" s="616" t="s">
        <v>557</v>
      </c>
      <c r="E441" s="625" t="s">
        <v>126</v>
      </c>
      <c r="F441" s="616" t="s">
        <v>559</v>
      </c>
      <c r="G441" s="616" t="s">
        <v>560</v>
      </c>
      <c r="H441" s="616" t="s">
        <v>562</v>
      </c>
      <c r="I441" s="616" t="s">
        <v>540</v>
      </c>
      <c r="J441" s="625" t="s">
        <v>430</v>
      </c>
      <c r="K441" s="617" t="s">
        <v>431</v>
      </c>
      <c r="L441" s="626" t="s">
        <v>209</v>
      </c>
      <c r="M441" s="625" t="s">
        <v>90</v>
      </c>
    </row>
    <row r="442" spans="2:13" ht="24" x14ac:dyDescent="0.25">
      <c r="B442" s="667"/>
      <c r="D442" s="616" t="s">
        <v>558</v>
      </c>
      <c r="E442" s="616"/>
      <c r="F442" s="616" t="s">
        <v>532</v>
      </c>
      <c r="G442" s="616" t="s">
        <v>561</v>
      </c>
      <c r="H442" s="616" t="s">
        <v>563</v>
      </c>
      <c r="I442" s="616" t="s">
        <v>564</v>
      </c>
      <c r="J442" s="616"/>
      <c r="K442" s="617" t="s">
        <v>545</v>
      </c>
      <c r="L442" s="617"/>
      <c r="M442" s="616"/>
    </row>
    <row r="443" spans="2:13" ht="13" thickBot="1" x14ac:dyDescent="0.3">
      <c r="B443" s="618" t="s">
        <v>546</v>
      </c>
      <c r="D443" s="587" t="s">
        <v>520</v>
      </c>
      <c r="E443" s="587">
        <v>619.30600000000004</v>
      </c>
      <c r="F443" s="589" t="s">
        <v>565</v>
      </c>
      <c r="G443" s="587">
        <v>-15.625</v>
      </c>
      <c r="H443" s="587">
        <v>20.497</v>
      </c>
      <c r="I443" s="587">
        <v>59.896000000000001</v>
      </c>
      <c r="J443" s="587">
        <v>411.358</v>
      </c>
      <c r="K443" s="619" t="s">
        <v>524</v>
      </c>
      <c r="L443" s="589" t="s">
        <v>565</v>
      </c>
      <c r="M443" s="619" t="s">
        <v>524</v>
      </c>
    </row>
    <row r="444" spans="2:13" x14ac:dyDescent="0.25">
      <c r="B444" s="620" t="s">
        <v>566</v>
      </c>
      <c r="D444" s="665" t="s">
        <v>565</v>
      </c>
      <c r="E444" s="627" t="s">
        <v>565</v>
      </c>
      <c r="F444" s="627">
        <v>-12.949</v>
      </c>
      <c r="G444" s="627" t="s">
        <v>565</v>
      </c>
      <c r="H444" s="627" t="s">
        <v>565</v>
      </c>
      <c r="I444" s="627" t="s">
        <v>565</v>
      </c>
      <c r="J444" s="627">
        <v>9.1389999999999993</v>
      </c>
      <c r="K444" s="624">
        <v>-3.81</v>
      </c>
      <c r="L444" s="627" t="s">
        <v>565</v>
      </c>
      <c r="M444" s="624">
        <v>-3.81</v>
      </c>
    </row>
    <row r="445" spans="2:13" ht="13" thickBot="1" x14ac:dyDescent="0.3">
      <c r="B445" s="588" t="s">
        <v>567</v>
      </c>
      <c r="D445" s="664"/>
      <c r="E445" s="589"/>
      <c r="F445" s="589"/>
      <c r="G445" s="589"/>
      <c r="H445" s="589"/>
      <c r="I445" s="589"/>
      <c r="J445" s="589"/>
      <c r="K445" s="619"/>
      <c r="L445" s="589"/>
      <c r="M445" s="619"/>
    </row>
    <row r="446" spans="2:13" ht="13" thickBot="1" x14ac:dyDescent="0.3">
      <c r="B446" s="585" t="s">
        <v>548</v>
      </c>
      <c r="D446" s="587" t="s">
        <v>520</v>
      </c>
      <c r="E446" s="587">
        <v>619.30600000000004</v>
      </c>
      <c r="F446" s="587">
        <v>-12.949</v>
      </c>
      <c r="G446" s="587">
        <v>-15.625</v>
      </c>
      <c r="H446" s="587">
        <v>20.497</v>
      </c>
      <c r="I446" s="587">
        <v>59.896000000000001</v>
      </c>
      <c r="J446" s="587">
        <v>420.49700000000001</v>
      </c>
      <c r="K446" s="619" t="s">
        <v>568</v>
      </c>
      <c r="L446" s="589" t="s">
        <v>565</v>
      </c>
      <c r="M446" s="619" t="s">
        <v>568</v>
      </c>
    </row>
    <row r="447" spans="2:13" x14ac:dyDescent="0.25">
      <c r="B447" s="591" t="s">
        <v>243</v>
      </c>
      <c r="D447" s="592" t="s">
        <v>565</v>
      </c>
      <c r="E447" s="592" t="s">
        <v>565</v>
      </c>
      <c r="F447" s="592" t="s">
        <v>565</v>
      </c>
      <c r="G447" s="592" t="s">
        <v>565</v>
      </c>
      <c r="H447" s="592" t="s">
        <v>565</v>
      </c>
      <c r="I447" s="592" t="s">
        <v>565</v>
      </c>
      <c r="J447" s="592">
        <v>89.554000000000002</v>
      </c>
      <c r="K447" s="621">
        <v>89.554000000000002</v>
      </c>
      <c r="L447" s="592" t="s">
        <v>565</v>
      </c>
      <c r="M447" s="621">
        <v>89.554000000000002</v>
      </c>
    </row>
    <row r="448" spans="2:13" x14ac:dyDescent="0.25">
      <c r="B448" s="620" t="s">
        <v>569</v>
      </c>
      <c r="D448" s="663" t="s">
        <v>565</v>
      </c>
      <c r="E448" s="628" t="s">
        <v>565</v>
      </c>
      <c r="F448" s="628" t="s">
        <v>565</v>
      </c>
      <c r="G448" s="628">
        <v>-3.2</v>
      </c>
      <c r="H448" s="628">
        <v>-28.353000000000002</v>
      </c>
      <c r="I448" s="628">
        <v>20.07</v>
      </c>
      <c r="J448" s="628" t="s">
        <v>565</v>
      </c>
      <c r="K448" s="629">
        <v>-11.483000000000001</v>
      </c>
      <c r="L448" s="628" t="s">
        <v>565</v>
      </c>
      <c r="M448" s="629">
        <v>-11.483000000000001</v>
      </c>
    </row>
    <row r="449" spans="2:13" ht="13" thickBot="1" x14ac:dyDescent="0.3">
      <c r="B449" s="588" t="s">
        <v>570</v>
      </c>
      <c r="D449" s="664"/>
      <c r="E449" s="589"/>
      <c r="F449" s="589"/>
      <c r="G449" s="589"/>
      <c r="H449" s="589"/>
      <c r="I449" s="589"/>
      <c r="J449" s="589"/>
      <c r="K449" s="619"/>
      <c r="L449" s="589"/>
      <c r="M449" s="619"/>
    </row>
    <row r="450" spans="2:13" ht="13" thickBot="1" x14ac:dyDescent="0.3">
      <c r="B450" s="585" t="s">
        <v>230</v>
      </c>
      <c r="D450" s="589" t="s">
        <v>565</v>
      </c>
      <c r="E450" s="589" t="s">
        <v>565</v>
      </c>
      <c r="F450" s="589" t="s">
        <v>565</v>
      </c>
      <c r="G450" s="587">
        <v>-3.2</v>
      </c>
      <c r="H450" s="587">
        <v>-28.353000000000002</v>
      </c>
      <c r="I450" s="587">
        <v>20.07</v>
      </c>
      <c r="J450" s="587">
        <v>89.554000000000002</v>
      </c>
      <c r="K450" s="619">
        <v>78.070999999999998</v>
      </c>
      <c r="L450" s="589" t="s">
        <v>565</v>
      </c>
      <c r="M450" s="619">
        <v>78.070999999999998</v>
      </c>
    </row>
    <row r="451" spans="2:13" ht="13" thickBot="1" x14ac:dyDescent="0.3">
      <c r="B451" s="588" t="s">
        <v>571</v>
      </c>
      <c r="D451" s="589" t="s">
        <v>565</v>
      </c>
      <c r="E451" s="589">
        <v>8.2509999999999994</v>
      </c>
      <c r="F451" s="589" t="s">
        <v>565</v>
      </c>
      <c r="G451" s="589" t="s">
        <v>565</v>
      </c>
      <c r="H451" s="589" t="s">
        <v>565</v>
      </c>
      <c r="I451" s="589" t="s">
        <v>565</v>
      </c>
      <c r="J451" s="589">
        <v>-8.2509999999999994</v>
      </c>
      <c r="K451" s="622" t="s">
        <v>565</v>
      </c>
      <c r="L451" s="589" t="s">
        <v>565</v>
      </c>
      <c r="M451" s="619" t="s">
        <v>6</v>
      </c>
    </row>
    <row r="452" spans="2:13" ht="13" thickBot="1" x14ac:dyDescent="0.3">
      <c r="B452" s="585" t="s">
        <v>552</v>
      </c>
      <c r="D452" s="587" t="s">
        <v>520</v>
      </c>
      <c r="E452" s="587">
        <v>627.55700000000002</v>
      </c>
      <c r="F452" s="587">
        <v>-12.949</v>
      </c>
      <c r="G452" s="587">
        <v>-18.824999999999999</v>
      </c>
      <c r="H452" s="587">
        <v>-7.8559999999999999</v>
      </c>
      <c r="I452" s="587">
        <v>79.965999999999994</v>
      </c>
      <c r="J452" s="587">
        <v>501.8</v>
      </c>
      <c r="K452" s="619" t="s">
        <v>572</v>
      </c>
      <c r="L452" s="589" t="s">
        <v>565</v>
      </c>
      <c r="M452" s="619" t="s">
        <v>572</v>
      </c>
    </row>
    <row r="453" spans="2:13" ht="13" thickBot="1" x14ac:dyDescent="0.3">
      <c r="B453" s="588"/>
      <c r="D453" s="594"/>
      <c r="E453" s="594"/>
      <c r="F453" s="594"/>
      <c r="G453" s="594"/>
      <c r="H453" s="594"/>
      <c r="I453" s="594"/>
      <c r="J453" s="594"/>
      <c r="K453" s="619"/>
      <c r="L453" s="594"/>
      <c r="M453" s="619"/>
    </row>
    <row r="454" spans="2:13" ht="13" thickBot="1" x14ac:dyDescent="0.3">
      <c r="B454" s="585" t="s">
        <v>549</v>
      </c>
      <c r="D454" s="596" t="s">
        <v>520</v>
      </c>
      <c r="E454" s="596">
        <v>618.66600000000005</v>
      </c>
      <c r="F454" s="599" t="s">
        <v>565</v>
      </c>
      <c r="G454" s="596">
        <v>13.521000000000001</v>
      </c>
      <c r="H454" s="596">
        <v>-2.0739999999999998</v>
      </c>
      <c r="I454" s="596">
        <v>60.494</v>
      </c>
      <c r="J454" s="596">
        <v>330.32499999999999</v>
      </c>
      <c r="K454" s="619" t="s">
        <v>521</v>
      </c>
      <c r="L454" s="599" t="s">
        <v>565</v>
      </c>
      <c r="M454" s="619" t="s">
        <v>521</v>
      </c>
    </row>
    <row r="455" spans="2:13" x14ac:dyDescent="0.25">
      <c r="B455" s="591" t="s">
        <v>243</v>
      </c>
      <c r="D455" s="597" t="s">
        <v>565</v>
      </c>
      <c r="E455" s="597" t="s">
        <v>565</v>
      </c>
      <c r="F455" s="597" t="s">
        <v>565</v>
      </c>
      <c r="G455" s="597" t="s">
        <v>565</v>
      </c>
      <c r="H455" s="597" t="s">
        <v>565</v>
      </c>
      <c r="I455" s="597" t="s">
        <v>565</v>
      </c>
      <c r="J455" s="597">
        <v>19.361999999999998</v>
      </c>
      <c r="K455" s="621">
        <v>19.361999999999998</v>
      </c>
      <c r="L455" s="597" t="s">
        <v>565</v>
      </c>
      <c r="M455" s="621">
        <v>19.361999999999998</v>
      </c>
    </row>
    <row r="456" spans="2:13" x14ac:dyDescent="0.25">
      <c r="B456" s="620" t="s">
        <v>569</v>
      </c>
      <c r="D456" s="661" t="s">
        <v>565</v>
      </c>
      <c r="E456" s="630" t="s">
        <v>565</v>
      </c>
      <c r="F456" s="630" t="s">
        <v>565</v>
      </c>
      <c r="G456" s="630">
        <v>-20.273</v>
      </c>
      <c r="H456" s="630">
        <v>16.363</v>
      </c>
      <c r="I456" s="630">
        <v>-10.455</v>
      </c>
      <c r="J456" s="630" t="s">
        <v>565</v>
      </c>
      <c r="K456" s="629">
        <v>-14.365</v>
      </c>
      <c r="L456" s="630" t="s">
        <v>565</v>
      </c>
      <c r="M456" s="629">
        <v>-14.365</v>
      </c>
    </row>
    <row r="457" spans="2:13" ht="13" thickBot="1" x14ac:dyDescent="0.3">
      <c r="B457" s="588" t="s">
        <v>570</v>
      </c>
      <c r="D457" s="662"/>
      <c r="E457" s="599"/>
      <c r="F457" s="599"/>
      <c r="G457" s="599"/>
      <c r="H457" s="599"/>
      <c r="I457" s="599"/>
      <c r="J457" s="599"/>
      <c r="K457" s="619"/>
      <c r="L457" s="599"/>
      <c r="M457" s="619"/>
    </row>
    <row r="458" spans="2:13" ht="13" thickBot="1" x14ac:dyDescent="0.3">
      <c r="B458" s="585" t="s">
        <v>230</v>
      </c>
      <c r="D458" s="599" t="s">
        <v>565</v>
      </c>
      <c r="E458" s="599" t="s">
        <v>565</v>
      </c>
      <c r="F458" s="599" t="s">
        <v>565</v>
      </c>
      <c r="G458" s="596">
        <v>-20.273</v>
      </c>
      <c r="H458" s="596">
        <v>16.363</v>
      </c>
      <c r="I458" s="596">
        <v>-10.455</v>
      </c>
      <c r="J458" s="596">
        <v>19.361999999999998</v>
      </c>
      <c r="K458" s="619">
        <v>4.9969999999999999</v>
      </c>
      <c r="L458" s="599" t="s">
        <v>565</v>
      </c>
      <c r="M458" s="619">
        <v>4.9969999999999999</v>
      </c>
    </row>
    <row r="459" spans="2:13" ht="13" thickBot="1" x14ac:dyDescent="0.3">
      <c r="B459" s="588" t="s">
        <v>573</v>
      </c>
      <c r="D459" s="599" t="s">
        <v>565</v>
      </c>
      <c r="E459" s="599">
        <v>-616</v>
      </c>
      <c r="F459" s="599" t="s">
        <v>565</v>
      </c>
      <c r="G459" s="599" t="s">
        <v>565</v>
      </c>
      <c r="H459" s="599" t="s">
        <v>565</v>
      </c>
      <c r="I459" s="599" t="s">
        <v>565</v>
      </c>
      <c r="J459" s="599">
        <v>616</v>
      </c>
      <c r="K459" s="623" t="s">
        <v>565</v>
      </c>
      <c r="L459" s="599" t="s">
        <v>565</v>
      </c>
      <c r="M459" s="623" t="s">
        <v>565</v>
      </c>
    </row>
    <row r="460" spans="2:13" ht="13" thickBot="1" x14ac:dyDescent="0.3">
      <c r="B460" s="585" t="s">
        <v>574</v>
      </c>
      <c r="D460" s="596" t="s">
        <v>520</v>
      </c>
      <c r="E460" s="596">
        <v>618.04999999999995</v>
      </c>
      <c r="F460" s="599" t="s">
        <v>565</v>
      </c>
      <c r="G460" s="596">
        <v>-6.7519999999999998</v>
      </c>
      <c r="H460" s="596">
        <v>14.289</v>
      </c>
      <c r="I460" s="596">
        <v>50.039000000000001</v>
      </c>
      <c r="J460" s="596">
        <v>350.303</v>
      </c>
      <c r="K460" s="624" t="s">
        <v>575</v>
      </c>
      <c r="L460" s="599" t="s">
        <v>565</v>
      </c>
      <c r="M460" s="624" t="s">
        <v>575</v>
      </c>
    </row>
  </sheetData>
  <mergeCells count="74">
    <mergeCell ref="D456:D457"/>
    <mergeCell ref="D448:D449"/>
    <mergeCell ref="D444:D445"/>
    <mergeCell ref="B441:B442"/>
    <mergeCell ref="I382:I384"/>
    <mergeCell ref="F419:H419"/>
    <mergeCell ref="B420:B423"/>
    <mergeCell ref="D420:D423"/>
    <mergeCell ref="L382:L384"/>
    <mergeCell ref="F381:G381"/>
    <mergeCell ref="C382:C384"/>
    <mergeCell ref="D382:D384"/>
    <mergeCell ref="E382:E384"/>
    <mergeCell ref="F382:F384"/>
    <mergeCell ref="G382:G384"/>
    <mergeCell ref="I362:I364"/>
    <mergeCell ref="L362:L364"/>
    <mergeCell ref="F361:G361"/>
    <mergeCell ref="C362:C364"/>
    <mergeCell ref="D362:D364"/>
    <mergeCell ref="E362:E364"/>
    <mergeCell ref="F362:F364"/>
    <mergeCell ref="G362:G364"/>
    <mergeCell ref="C318:C319"/>
    <mergeCell ref="D335:D336"/>
    <mergeCell ref="D318:D319"/>
    <mergeCell ref="D325:D326"/>
    <mergeCell ref="B318:B319"/>
    <mergeCell ref="B298:B299"/>
    <mergeCell ref="C298:C299"/>
    <mergeCell ref="D298:D299"/>
    <mergeCell ref="I298:I299"/>
    <mergeCell ref="B296:B297"/>
    <mergeCell ref="C296:C297"/>
    <mergeCell ref="D296:D297"/>
    <mergeCell ref="E296:E297"/>
    <mergeCell ref="G296:G297"/>
    <mergeCell ref="B76:B77"/>
    <mergeCell ref="H296:H297"/>
    <mergeCell ref="I296:I297"/>
    <mergeCell ref="K296:K297"/>
    <mergeCell ref="L296:L297"/>
    <mergeCell ref="F295:G295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100:B101"/>
    <mergeCell ref="H341:H343"/>
    <mergeCell ref="F341:F343"/>
    <mergeCell ref="B341:B343"/>
    <mergeCell ref="D341:D343"/>
    <mergeCell ref="F401:G401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W76"/>
  <sheetViews>
    <sheetView showGridLines="0" view="pageBreakPreview" zoomScale="70" zoomScaleNormal="100" zoomScaleSheetLayoutView="70" workbookViewId="0">
      <pane xSplit="3" topLeftCell="P1" activePane="topRight" state="frozen"/>
      <selection activeCell="B13" sqref="B13"/>
      <selection pane="topRight" activeCell="W1" sqref="W1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23" width="13.1796875" style="14" customWidth="1"/>
    <col min="24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23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2:23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2:23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  <c r="S3" s="544" t="s">
        <v>504</v>
      </c>
      <c r="T3" s="560" t="s">
        <v>507</v>
      </c>
      <c r="U3" s="560" t="s">
        <v>517</v>
      </c>
      <c r="V3" s="560" t="s">
        <v>554</v>
      </c>
      <c r="W3" s="560" t="s">
        <v>555</v>
      </c>
    </row>
    <row r="4" spans="2:23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545" t="s">
        <v>5</v>
      </c>
      <c r="T4" s="545" t="s">
        <v>5</v>
      </c>
      <c r="U4" s="545" t="s">
        <v>5</v>
      </c>
      <c r="V4" s="545" t="s">
        <v>5</v>
      </c>
      <c r="W4" s="545" t="s">
        <v>5</v>
      </c>
    </row>
    <row r="5" spans="2:23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42"/>
      <c r="T5" s="542"/>
      <c r="U5" s="542"/>
      <c r="V5" s="542"/>
      <c r="W5" s="542"/>
    </row>
    <row r="6" spans="2:23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  <c r="S6" s="543"/>
      <c r="T6" s="543"/>
      <c r="U6" s="543"/>
      <c r="V6" s="543"/>
      <c r="W6" s="543"/>
    </row>
    <row r="7" spans="2:23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  <c r="S7" s="171">
        <v>30351</v>
      </c>
      <c r="T7" s="171">
        <v>74205</v>
      </c>
      <c r="U7" s="171">
        <v>116433</v>
      </c>
      <c r="V7" s="171">
        <v>49723</v>
      </c>
      <c r="W7" s="171">
        <v>112799</v>
      </c>
    </row>
    <row r="8" spans="2:23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</row>
    <row r="9" spans="2:23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  <c r="S9" s="152">
        <v>287113</v>
      </c>
      <c r="T9" s="152">
        <v>428725</v>
      </c>
      <c r="U9" s="152">
        <v>574051</v>
      </c>
      <c r="V9" s="152">
        <v>137015</v>
      </c>
      <c r="W9" s="152">
        <v>270560</v>
      </c>
    </row>
    <row r="10" spans="2:23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  <c r="S10" s="152">
        <v>247</v>
      </c>
      <c r="T10" s="152">
        <v>247</v>
      </c>
      <c r="U10" s="152">
        <v>-27166</v>
      </c>
      <c r="V10" s="152">
        <v>0</v>
      </c>
      <c r="W10" s="152">
        <v>18080</v>
      </c>
    </row>
    <row r="11" spans="2:23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  <c r="S11" s="152">
        <v>-5206</v>
      </c>
      <c r="T11" s="152">
        <v>-5285</v>
      </c>
      <c r="U11" s="152">
        <v>-4573</v>
      </c>
      <c r="V11" s="152">
        <v>-733</v>
      </c>
      <c r="W11" s="152">
        <v>-1241</v>
      </c>
    </row>
    <row r="12" spans="2:23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  <c r="S12" s="152">
        <v>0</v>
      </c>
      <c r="T12" s="152">
        <v>0</v>
      </c>
      <c r="U12" s="152">
        <v>225</v>
      </c>
      <c r="V12" s="152">
        <v>0</v>
      </c>
      <c r="W12" s="152">
        <v>-4313</v>
      </c>
    </row>
    <row r="13" spans="2:23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  <c r="S13" s="152">
        <v>-5297</v>
      </c>
      <c r="T13" s="152">
        <v>-2868</v>
      </c>
      <c r="U13" s="152">
        <v>-7904</v>
      </c>
      <c r="V13" s="152">
        <v>-165</v>
      </c>
      <c r="W13" s="152">
        <v>2533</v>
      </c>
    </row>
    <row r="14" spans="2:23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  <c r="S14" s="152">
        <v>14537</v>
      </c>
      <c r="T14" s="152">
        <v>19416</v>
      </c>
      <c r="U14" s="152">
        <v>24758</v>
      </c>
      <c r="V14" s="152">
        <v>5711</v>
      </c>
      <c r="W14" s="152">
        <v>9689</v>
      </c>
    </row>
    <row r="15" spans="2:23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  <c r="S15" s="152">
        <v>-1183</v>
      </c>
      <c r="T15" s="152">
        <v>-1430</v>
      </c>
      <c r="U15" s="152">
        <v>-806</v>
      </c>
      <c r="V15" s="152">
        <v>3071</v>
      </c>
      <c r="W15" s="152">
        <v>2057</v>
      </c>
    </row>
    <row r="16" spans="2:23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  <c r="S16" s="152">
        <v>0</v>
      </c>
      <c r="T16" s="152">
        <v>0</v>
      </c>
      <c r="U16" s="152">
        <v>0</v>
      </c>
      <c r="V16" s="152">
        <v>0</v>
      </c>
      <c r="W16" s="152">
        <v>0</v>
      </c>
    </row>
    <row r="17" spans="2:23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  <c r="S17" s="152">
        <v>0</v>
      </c>
      <c r="T17" s="152">
        <v>0</v>
      </c>
      <c r="U17" s="152">
        <v>0</v>
      </c>
      <c r="V17" s="152">
        <v>0</v>
      </c>
      <c r="W17" s="152">
        <v>0</v>
      </c>
    </row>
    <row r="18" spans="2:23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  <c r="S18" s="152">
        <v>-14055</v>
      </c>
      <c r="T18" s="152">
        <v>-19297</v>
      </c>
      <c r="U18" s="152">
        <v>-22858</v>
      </c>
      <c r="V18" s="152">
        <v>-2681</v>
      </c>
      <c r="W18" s="152">
        <v>-16532</v>
      </c>
    </row>
    <row r="19" spans="2:23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</row>
    <row r="20" spans="2:23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</row>
    <row r="21" spans="2:23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  <c r="S21" s="152">
        <v>-19735</v>
      </c>
      <c r="T21" s="152">
        <v>-55014</v>
      </c>
      <c r="U21" s="152">
        <v>-94779</v>
      </c>
      <c r="V21" s="152">
        <v>15397</v>
      </c>
      <c r="W21" s="152">
        <v>-25813</v>
      </c>
    </row>
    <row r="22" spans="2:23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  <c r="S22" s="152">
        <v>2247</v>
      </c>
      <c r="T22" s="152">
        <v>-681</v>
      </c>
      <c r="U22" s="152">
        <v>3080</v>
      </c>
      <c r="V22" s="152">
        <v>3902</v>
      </c>
      <c r="W22" s="152">
        <v>-3141</v>
      </c>
    </row>
    <row r="23" spans="2:23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  <c r="S23" s="152">
        <v>-29434</v>
      </c>
      <c r="T23" s="152">
        <v>-2760</v>
      </c>
      <c r="U23" s="152">
        <v>-18991</v>
      </c>
      <c r="V23" s="152">
        <v>-12183</v>
      </c>
      <c r="W23" s="152">
        <v>-16725</v>
      </c>
    </row>
    <row r="24" spans="2:23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  <c r="S24" s="152">
        <v>-47614</v>
      </c>
      <c r="T24" s="152">
        <v>-8156</v>
      </c>
      <c r="U24" s="152">
        <v>48606</v>
      </c>
      <c r="V24" s="152">
        <v>4341</v>
      </c>
      <c r="W24" s="152">
        <v>30696</v>
      </c>
    </row>
    <row r="25" spans="2:23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  <c r="S25" s="152">
        <v>-5239</v>
      </c>
      <c r="T25" s="152">
        <v>-5512</v>
      </c>
      <c r="U25" s="152">
        <v>-5649</v>
      </c>
      <c r="V25" s="152">
        <v>-206</v>
      </c>
      <c r="W25" s="152">
        <v>3099</v>
      </c>
    </row>
    <row r="26" spans="2:23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  <c r="S26" s="152">
        <v>57548</v>
      </c>
      <c r="T26" s="152">
        <v>71538</v>
      </c>
      <c r="U26" s="152">
        <v>68528</v>
      </c>
      <c r="V26" s="152">
        <v>17140</v>
      </c>
      <c r="W26" s="152">
        <v>42191</v>
      </c>
    </row>
    <row r="27" spans="2:23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</row>
    <row r="28" spans="2:23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  <c r="S28" s="171">
        <v>264280</v>
      </c>
      <c r="T28" s="171">
        <v>493128</v>
      </c>
      <c r="U28" s="171">
        <v>652955</v>
      </c>
      <c r="V28" s="171">
        <v>220332</v>
      </c>
      <c r="W28" s="171">
        <v>423939</v>
      </c>
    </row>
    <row r="29" spans="2:23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2:23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  <c r="S30" s="152">
        <v>297</v>
      </c>
      <c r="T30" s="152">
        <v>1426</v>
      </c>
      <c r="U30" s="152">
        <v>3106</v>
      </c>
      <c r="V30" s="152">
        <v>1127</v>
      </c>
      <c r="W30" s="152">
        <v>2496</v>
      </c>
    </row>
    <row r="31" spans="2:23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  <c r="S31" s="152">
        <v>-15866</v>
      </c>
      <c r="T31" s="152">
        <v>-36330</v>
      </c>
      <c r="U31" s="152">
        <v>-55322</v>
      </c>
      <c r="V31" s="152">
        <v>-23113</v>
      </c>
      <c r="W31" s="152">
        <v>-33605</v>
      </c>
    </row>
    <row r="32" spans="2:23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</row>
    <row r="33" spans="2:23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  <c r="S33" s="206">
        <v>248711</v>
      </c>
      <c r="T33" s="206">
        <v>458224</v>
      </c>
      <c r="U33" s="206">
        <v>600739</v>
      </c>
      <c r="V33" s="206">
        <v>198346</v>
      </c>
      <c r="W33" s="206">
        <v>392830</v>
      </c>
    </row>
    <row r="34" spans="2:23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2:23" ht="38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  <c r="S35" s="560" t="s">
        <v>504</v>
      </c>
      <c r="T35" s="560" t="s">
        <v>507</v>
      </c>
      <c r="U35" s="560" t="s">
        <v>517</v>
      </c>
      <c r="V35" s="560" t="s">
        <v>554</v>
      </c>
      <c r="W35" s="560" t="s">
        <v>555</v>
      </c>
    </row>
    <row r="36" spans="2:23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  <c r="S36" s="545" t="s">
        <v>5</v>
      </c>
      <c r="T36" s="545" t="s">
        <v>5</v>
      </c>
      <c r="U36" s="545" t="s">
        <v>5</v>
      </c>
      <c r="V36" s="545" t="s">
        <v>5</v>
      </c>
      <c r="W36" s="545" t="s">
        <v>5</v>
      </c>
    </row>
    <row r="37" spans="2:23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2:23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</row>
    <row r="39" spans="2:23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  <c r="S39" s="152">
        <v>-235168</v>
      </c>
      <c r="T39" s="152">
        <v>-367906</v>
      </c>
      <c r="U39" s="152">
        <v>-511090</v>
      </c>
      <c r="V39" s="152">
        <v>-192829</v>
      </c>
      <c r="W39" s="152">
        <v>-344900</v>
      </c>
    </row>
    <row r="40" spans="2:23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  <c r="S40" s="152">
        <v>8154</v>
      </c>
      <c r="T40" s="152">
        <v>8475</v>
      </c>
      <c r="U40" s="152">
        <v>9065</v>
      </c>
      <c r="V40" s="152">
        <v>1120</v>
      </c>
      <c r="W40" s="152">
        <v>1779</v>
      </c>
    </row>
    <row r="41" spans="2:23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  <c r="S41" s="152">
        <v>0</v>
      </c>
      <c r="T41" s="152">
        <v>0</v>
      </c>
      <c r="U41" s="152"/>
      <c r="V41" s="152"/>
      <c r="W41" s="152"/>
    </row>
    <row r="42" spans="2:23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  <c r="S42" s="152">
        <v>0</v>
      </c>
      <c r="T42" s="152">
        <v>0</v>
      </c>
      <c r="U42" s="152"/>
      <c r="V42" s="152"/>
      <c r="W42" s="152"/>
    </row>
    <row r="43" spans="2:23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  <c r="S43" s="152">
        <v>0</v>
      </c>
      <c r="T43" s="152">
        <v>0</v>
      </c>
      <c r="U43" s="152">
        <v>0</v>
      </c>
      <c r="V43" s="152">
        <v>0</v>
      </c>
      <c r="W43" s="152">
        <v>0</v>
      </c>
    </row>
    <row r="44" spans="2:23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  <c r="S44" s="152">
        <v>0</v>
      </c>
      <c r="T44" s="152">
        <v>0</v>
      </c>
      <c r="U44" s="152"/>
      <c r="V44" s="152"/>
      <c r="W44" s="152"/>
    </row>
    <row r="45" spans="2:23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  <c r="S45" s="152">
        <v>0</v>
      </c>
      <c r="T45" s="152">
        <v>0</v>
      </c>
      <c r="U45" s="152">
        <v>876</v>
      </c>
      <c r="V45" s="152">
        <v>0</v>
      </c>
      <c r="W45" s="152">
        <v>5325</v>
      </c>
    </row>
    <row r="46" spans="2:23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  <c r="S46" s="152">
        <v>3323</v>
      </c>
      <c r="T46" s="152">
        <v>6339</v>
      </c>
      <c r="U46" s="152">
        <v>9062</v>
      </c>
      <c r="V46" s="152">
        <v>2197</v>
      </c>
      <c r="W46" s="152">
        <v>4567</v>
      </c>
    </row>
    <row r="47" spans="2:23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  <c r="S47" s="152">
        <v>2724</v>
      </c>
      <c r="T47" s="152">
        <v>3174</v>
      </c>
      <c r="U47" s="152">
        <v>5187</v>
      </c>
      <c r="V47" s="152">
        <v>0</v>
      </c>
      <c r="W47" s="152">
        <v>0</v>
      </c>
    </row>
    <row r="48" spans="2:23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  <c r="S48" s="152">
        <v>-121</v>
      </c>
      <c r="T48" s="152">
        <v>-121</v>
      </c>
      <c r="U48" s="152">
        <v>-117</v>
      </c>
      <c r="V48" s="152">
        <v>0</v>
      </c>
      <c r="W48" s="152">
        <v>0</v>
      </c>
    </row>
    <row r="49" spans="2:23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  <c r="S49" s="152">
        <v>0</v>
      </c>
      <c r="T49" s="152">
        <v>0</v>
      </c>
      <c r="U49" s="152"/>
      <c r="V49" s="152">
        <v>251</v>
      </c>
      <c r="W49" s="152">
        <v>251</v>
      </c>
    </row>
    <row r="50" spans="2:23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  <c r="S50" s="152">
        <v>-306000</v>
      </c>
      <c r="T50" s="152">
        <v>-257000</v>
      </c>
      <c r="U50" s="152">
        <v>-253000</v>
      </c>
      <c r="V50" s="152">
        <v>-49000</v>
      </c>
      <c r="W50" s="152">
        <v>-149208</v>
      </c>
    </row>
    <row r="51" spans="2:23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  <c r="S51" s="189">
        <v>0</v>
      </c>
      <c r="T51" s="189">
        <v>0</v>
      </c>
      <c r="U51" s="189"/>
      <c r="V51" s="189"/>
      <c r="W51" s="189"/>
    </row>
    <row r="52" spans="2:23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  <c r="S52" s="189">
        <v>0</v>
      </c>
      <c r="T52" s="189">
        <v>0</v>
      </c>
      <c r="U52" s="189"/>
      <c r="V52" s="189"/>
      <c r="W52" s="189"/>
    </row>
    <row r="53" spans="2:23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</row>
    <row r="54" spans="2:23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  <c r="S54" s="213">
        <v>-527088</v>
      </c>
      <c r="T54" s="213">
        <v>-607039</v>
      </c>
      <c r="U54" s="213">
        <v>-740017</v>
      </c>
      <c r="V54" s="213">
        <v>-238261</v>
      </c>
      <c r="W54" s="213">
        <v>-482186</v>
      </c>
    </row>
    <row r="55" spans="2:23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</row>
    <row r="56" spans="2:23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</row>
    <row r="57" spans="2:23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2:23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  <c r="S58" s="152">
        <v>-36135</v>
      </c>
      <c r="T58" s="152">
        <v>-47484</v>
      </c>
      <c r="U58" s="152">
        <v>-59632</v>
      </c>
      <c r="V58" s="152">
        <v>-12328</v>
      </c>
      <c r="W58" s="152">
        <v>-28372</v>
      </c>
    </row>
    <row r="59" spans="2:23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  <c r="S59" s="152">
        <v>-3241</v>
      </c>
      <c r="T59" s="152">
        <v>-4748</v>
      </c>
      <c r="U59" s="152">
        <v>-6095</v>
      </c>
      <c r="V59" s="152">
        <v>-1329</v>
      </c>
      <c r="W59" s="152">
        <v>-2438</v>
      </c>
    </row>
    <row r="60" spans="2:23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  <c r="S60" s="152">
        <v>50844</v>
      </c>
      <c r="T60" s="152">
        <v>50521</v>
      </c>
      <c r="U60" s="152">
        <v>366332</v>
      </c>
      <c r="V60" s="152">
        <v>0</v>
      </c>
      <c r="W60" s="152">
        <v>212</v>
      </c>
    </row>
    <row r="61" spans="2:23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  <c r="S61" s="152">
        <v>-146208</v>
      </c>
      <c r="T61" s="152">
        <v>-194074</v>
      </c>
      <c r="U61" s="152">
        <v>-255210</v>
      </c>
      <c r="V61" s="152">
        <v>-60921</v>
      </c>
      <c r="W61" s="152">
        <v>-121289</v>
      </c>
    </row>
    <row r="62" spans="2:23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  <c r="S62" s="152">
        <v>-14620</v>
      </c>
      <c r="T62" s="152">
        <v>-21525</v>
      </c>
      <c r="U62" s="152">
        <v>-28053</v>
      </c>
      <c r="V62" s="152">
        <v>-6926</v>
      </c>
      <c r="W62" s="152">
        <v>-13291</v>
      </c>
    </row>
    <row r="63" spans="2:23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  <c r="S63" s="152" t="s">
        <v>6</v>
      </c>
      <c r="T63" s="152" t="s">
        <v>6</v>
      </c>
      <c r="U63" s="152">
        <v>225</v>
      </c>
      <c r="V63" s="152">
        <v>1000</v>
      </c>
      <c r="W63" s="152">
        <v>1000</v>
      </c>
    </row>
    <row r="64" spans="2:23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  <c r="S64" s="152"/>
      <c r="T64" s="152"/>
      <c r="U64" s="152"/>
      <c r="V64" s="152"/>
      <c r="W64" s="152"/>
    </row>
    <row r="65" spans="2:23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  <c r="S65" s="152"/>
      <c r="T65" s="152"/>
      <c r="U65" s="152"/>
      <c r="V65" s="152"/>
      <c r="W65" s="152"/>
    </row>
    <row r="66" spans="2:23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  <c r="S66" s="152"/>
      <c r="T66" s="152"/>
      <c r="U66" s="152">
        <v>-114744</v>
      </c>
      <c r="V66" s="152">
        <v>0</v>
      </c>
      <c r="W66" s="152">
        <v>0</v>
      </c>
    </row>
    <row r="67" spans="2:23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  <c r="S67" s="152">
        <v>-1896</v>
      </c>
      <c r="T67" s="152">
        <v>-2106</v>
      </c>
      <c r="U67" s="152">
        <v>-2251</v>
      </c>
      <c r="V67" s="152">
        <v>-99</v>
      </c>
      <c r="W67" s="152">
        <v>-1595</v>
      </c>
    </row>
    <row r="68" spans="2:23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</row>
    <row r="69" spans="2:23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  <c r="S69" s="232">
        <v>-151256</v>
      </c>
      <c r="T69" s="232">
        <v>-219416</v>
      </c>
      <c r="U69" s="232">
        <v>-99428</v>
      </c>
      <c r="V69" s="232">
        <v>-80603</v>
      </c>
      <c r="W69" s="232">
        <v>-165773</v>
      </c>
    </row>
    <row r="70" spans="2:23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2:23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  <c r="S71" s="212">
        <v>-429633</v>
      </c>
      <c r="T71" s="212">
        <v>-368231</v>
      </c>
      <c r="U71" s="212">
        <v>-238706</v>
      </c>
      <c r="V71" s="212">
        <v>-120518</v>
      </c>
      <c r="W71" s="212">
        <v>-255129</v>
      </c>
    </row>
    <row r="72" spans="2:23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  <c r="S72" s="154">
        <v>755919</v>
      </c>
      <c r="T72" s="154">
        <v>755919</v>
      </c>
      <c r="U72" s="154">
        <v>755919</v>
      </c>
      <c r="V72" s="154">
        <v>516776</v>
      </c>
      <c r="W72" s="154">
        <v>516776</v>
      </c>
    </row>
    <row r="73" spans="2:23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  <c r="S73" s="154">
        <v>-1873</v>
      </c>
      <c r="T73" s="154">
        <v>1038</v>
      </c>
      <c r="U73" s="154">
        <v>-437</v>
      </c>
      <c r="V73" s="154">
        <v>1510</v>
      </c>
      <c r="W73" s="154">
        <v>2805</v>
      </c>
    </row>
    <row r="74" spans="2:23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</row>
    <row r="75" spans="2:23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  <c r="S75" s="205">
        <v>324413</v>
      </c>
      <c r="T75" s="205">
        <v>388726</v>
      </c>
      <c r="U75" s="205">
        <v>516776</v>
      </c>
      <c r="V75" s="205">
        <v>397768</v>
      </c>
      <c r="W75" s="205">
        <v>264452</v>
      </c>
    </row>
    <row r="76" spans="2:23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L65"/>
  <sheetViews>
    <sheetView showGridLines="0" view="pageBreakPreview" zoomScale="85" zoomScaleNormal="85" zoomScaleSheetLayoutView="85" workbookViewId="0">
      <pane xSplit="2" topLeftCell="Z1" activePane="topRight" state="frozen"/>
      <selection activeCell="B13" sqref="B13"/>
      <selection pane="topRight" activeCell="AL1" sqref="AL1:AL1048576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2" width="9.1796875" style="1"/>
    <col min="13" max="13" width="7.90625" style="570" customWidth="1"/>
    <col min="14" max="14" width="1.54296875" customWidth="1"/>
    <col min="15" max="15" width="1.26953125" customWidth="1"/>
    <col min="16" max="35" width="9.1796875" style="1"/>
    <col min="36" max="38" width="9.1796875" style="566"/>
    <col min="39" max="16384" width="9.1796875" style="1"/>
  </cols>
  <sheetData>
    <row r="1" spans="2:38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56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47"/>
      <c r="AI1" s="547"/>
      <c r="AJ1" s="547"/>
      <c r="AK1" s="547"/>
      <c r="AL1" s="547"/>
    </row>
    <row r="2" spans="2:38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568">
        <v>2017</v>
      </c>
      <c r="P2" s="456" t="s">
        <v>39</v>
      </c>
      <c r="Q2" s="456" t="s">
        <v>40</v>
      </c>
      <c r="R2" s="456" t="s">
        <v>41</v>
      </c>
      <c r="S2" s="456" t="s">
        <v>42</v>
      </c>
      <c r="T2" s="456" t="s">
        <v>43</v>
      </c>
      <c r="U2" s="456" t="s">
        <v>44</v>
      </c>
      <c r="V2" s="456" t="s">
        <v>45</v>
      </c>
      <c r="W2" s="456" t="s">
        <v>46</v>
      </c>
      <c r="X2" s="456" t="s">
        <v>14</v>
      </c>
      <c r="Y2" s="456" t="s">
        <v>401</v>
      </c>
      <c r="Z2" s="456" t="s">
        <v>3</v>
      </c>
      <c r="AA2" s="456" t="s">
        <v>4</v>
      </c>
      <c r="AB2" s="456" t="s">
        <v>299</v>
      </c>
      <c r="AC2" s="456" t="s">
        <v>392</v>
      </c>
      <c r="AD2" s="456" t="s">
        <v>445</v>
      </c>
      <c r="AE2" s="456" t="s">
        <v>446</v>
      </c>
      <c r="AF2" s="456" t="s">
        <v>447</v>
      </c>
      <c r="AG2" s="456" t="s">
        <v>455</v>
      </c>
      <c r="AH2" s="554" t="s">
        <v>479</v>
      </c>
      <c r="AI2" s="554" t="s">
        <v>505</v>
      </c>
      <c r="AJ2" s="554" t="s">
        <v>515</v>
      </c>
      <c r="AK2" s="554" t="s">
        <v>529</v>
      </c>
      <c r="AL2" s="554" t="s">
        <v>553</v>
      </c>
    </row>
    <row r="3" spans="2:38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550">
        <v>11514</v>
      </c>
      <c r="N3"/>
      <c r="O3"/>
      <c r="P3" s="162">
        <v>3177</v>
      </c>
      <c r="Q3" s="162">
        <v>3282.0911900000006</v>
      </c>
      <c r="R3" s="162">
        <v>3455.9088099999994</v>
      </c>
      <c r="S3" s="162">
        <v>3269</v>
      </c>
      <c r="T3" s="162">
        <f t="shared" ref="T3:T11" si="0">I3-S3-R3-Q3</f>
        <v>3293.5953030000023</v>
      </c>
      <c r="U3" s="162">
        <v>2880.1983610000002</v>
      </c>
      <c r="V3" s="162">
        <v>2852.8016389999998</v>
      </c>
      <c r="W3" s="162">
        <v>3072.286255</v>
      </c>
      <c r="X3" s="162">
        <v>3275</v>
      </c>
      <c r="Y3" s="162">
        <v>2947</v>
      </c>
      <c r="Z3" s="162">
        <v>3190</v>
      </c>
      <c r="AA3" s="162">
        <v>3515</v>
      </c>
      <c r="AB3" s="162">
        <v>3953</v>
      </c>
      <c r="AC3" s="162">
        <v>3100</v>
      </c>
      <c r="AD3" s="162">
        <v>2997.6</v>
      </c>
      <c r="AE3" s="162">
        <v>3105</v>
      </c>
      <c r="AF3" s="162">
        <v>3339</v>
      </c>
      <c r="AG3" s="162">
        <v>3108</v>
      </c>
      <c r="AH3" s="550">
        <v>2818</v>
      </c>
      <c r="AI3" s="550">
        <v>2666</v>
      </c>
      <c r="AJ3" s="550">
        <v>2922</v>
      </c>
      <c r="AK3" s="550">
        <v>2794</v>
      </c>
      <c r="AL3" s="550">
        <v>2641</v>
      </c>
    </row>
    <row r="4" spans="2:38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550">
        <v>10154</v>
      </c>
      <c r="N4"/>
      <c r="O4"/>
      <c r="P4" s="164">
        <v>2884</v>
      </c>
      <c r="Q4" s="164">
        <v>2900.3883900000005</v>
      </c>
      <c r="R4" s="164">
        <v>3076.6116099999995</v>
      </c>
      <c r="S4" s="164">
        <v>2953</v>
      </c>
      <c r="T4" s="164">
        <f t="shared" si="0"/>
        <v>2918.6753730000014</v>
      </c>
      <c r="U4" s="164">
        <v>2524.6807410000001</v>
      </c>
      <c r="V4" s="164">
        <v>2495.3192589999999</v>
      </c>
      <c r="W4" s="164">
        <v>2747.4780150000001</v>
      </c>
      <c r="X4" s="164">
        <v>2908</v>
      </c>
      <c r="Y4" s="164">
        <v>2658</v>
      </c>
      <c r="Z4" s="164">
        <v>2920</v>
      </c>
      <c r="AA4" s="164">
        <v>3166</v>
      </c>
      <c r="AB4" s="164">
        <v>3656</v>
      </c>
      <c r="AC4" s="164">
        <v>2824</v>
      </c>
      <c r="AD4" s="164">
        <v>2576</v>
      </c>
      <c r="AE4" s="164">
        <v>2698</v>
      </c>
      <c r="AF4" s="164">
        <v>2971</v>
      </c>
      <c r="AG4" s="164">
        <v>2774</v>
      </c>
      <c r="AH4" s="552">
        <v>2458</v>
      </c>
      <c r="AI4" s="552">
        <v>2333</v>
      </c>
      <c r="AJ4" s="550">
        <v>2589</v>
      </c>
      <c r="AK4" s="550">
        <v>2405</v>
      </c>
      <c r="AL4" s="550">
        <v>2260</v>
      </c>
    </row>
    <row r="5" spans="2:38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550">
        <v>5882</v>
      </c>
      <c r="N5"/>
      <c r="O5"/>
      <c r="P5" s="162">
        <v>1618</v>
      </c>
      <c r="Q5" s="162">
        <v>585.97044000000005</v>
      </c>
      <c r="R5" s="162">
        <v>1354.0295599999999</v>
      </c>
      <c r="S5" s="162">
        <v>1982</v>
      </c>
      <c r="T5" s="162">
        <f t="shared" si="0"/>
        <v>1618.3601829999998</v>
      </c>
      <c r="U5" s="162">
        <v>1058.1664929999999</v>
      </c>
      <c r="V5" s="162">
        <v>1615.8335070000001</v>
      </c>
      <c r="W5" s="162">
        <v>1856.1361039999997</v>
      </c>
      <c r="X5" s="162">
        <v>1607</v>
      </c>
      <c r="Y5" s="162">
        <v>948</v>
      </c>
      <c r="Z5" s="162">
        <v>1412</v>
      </c>
      <c r="AA5" s="162">
        <v>1645</v>
      </c>
      <c r="AB5" s="162">
        <v>1257</v>
      </c>
      <c r="AC5" s="162">
        <v>630</v>
      </c>
      <c r="AD5" s="162">
        <v>1153.5999999999999</v>
      </c>
      <c r="AE5" s="162">
        <v>1484</v>
      </c>
      <c r="AF5" s="162">
        <v>1368</v>
      </c>
      <c r="AG5" s="162">
        <v>764</v>
      </c>
      <c r="AH5" s="550">
        <v>1596</v>
      </c>
      <c r="AI5" s="550">
        <v>1878</v>
      </c>
      <c r="AJ5" s="550">
        <v>1644</v>
      </c>
      <c r="AK5" s="550">
        <v>1561</v>
      </c>
      <c r="AL5" s="550">
        <v>1822</v>
      </c>
    </row>
    <row r="6" spans="2:38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550">
        <v>3986</v>
      </c>
      <c r="N6"/>
      <c r="O6"/>
      <c r="P6" s="162">
        <v>893</v>
      </c>
      <c r="Q6" s="162">
        <v>855.21932000000015</v>
      </c>
      <c r="R6" s="162">
        <v>1097.7806799999998</v>
      </c>
      <c r="S6" s="162">
        <v>1194</v>
      </c>
      <c r="T6" s="162">
        <f t="shared" si="0"/>
        <v>1218.1845499999999</v>
      </c>
      <c r="U6" s="162">
        <v>961.59646999999995</v>
      </c>
      <c r="V6" s="162">
        <v>779.40353000000005</v>
      </c>
      <c r="W6" s="162">
        <v>911.78167000000008</v>
      </c>
      <c r="X6" s="162">
        <v>835</v>
      </c>
      <c r="Y6" s="162">
        <v>901</v>
      </c>
      <c r="Z6" s="162">
        <v>946</v>
      </c>
      <c r="AA6" s="162">
        <v>871</v>
      </c>
      <c r="AB6" s="162">
        <v>991</v>
      </c>
      <c r="AC6" s="162">
        <v>904</v>
      </c>
      <c r="AD6" s="162">
        <v>815</v>
      </c>
      <c r="AE6" s="162">
        <v>862</v>
      </c>
      <c r="AF6" s="162">
        <v>819</v>
      </c>
      <c r="AG6" s="162">
        <v>936</v>
      </c>
      <c r="AH6" s="550">
        <v>1111</v>
      </c>
      <c r="AI6" s="550">
        <v>943</v>
      </c>
      <c r="AJ6" s="550">
        <v>996</v>
      </c>
      <c r="AK6" s="550">
        <v>952</v>
      </c>
      <c r="AL6" s="550">
        <v>952</v>
      </c>
    </row>
    <row r="7" spans="2:38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550">
        <v>2353</v>
      </c>
      <c r="N7"/>
      <c r="O7"/>
      <c r="P7" s="162">
        <v>495</v>
      </c>
      <c r="Q7" s="162">
        <v>393.63944000000004</v>
      </c>
      <c r="R7" s="162">
        <v>442.36055999999996</v>
      </c>
      <c r="S7" s="162">
        <v>429</v>
      </c>
      <c r="T7" s="162">
        <f t="shared" si="0"/>
        <v>411.3404900000005</v>
      </c>
      <c r="U7" s="162">
        <v>427.15650999999997</v>
      </c>
      <c r="V7" s="162">
        <v>449.84349000000003</v>
      </c>
      <c r="W7" s="162">
        <v>527.15463</v>
      </c>
      <c r="X7" s="162">
        <v>497</v>
      </c>
      <c r="Y7" s="162">
        <v>500</v>
      </c>
      <c r="Z7" s="162">
        <v>530</v>
      </c>
      <c r="AA7" s="162">
        <v>500</v>
      </c>
      <c r="AB7" s="162">
        <v>484</v>
      </c>
      <c r="AC7" s="162">
        <v>505</v>
      </c>
      <c r="AD7" s="162">
        <v>539</v>
      </c>
      <c r="AE7" s="162">
        <v>505</v>
      </c>
      <c r="AF7" s="162">
        <v>524</v>
      </c>
      <c r="AG7" s="162">
        <v>589</v>
      </c>
      <c r="AH7" s="550">
        <v>600</v>
      </c>
      <c r="AI7" s="550">
        <v>584</v>
      </c>
      <c r="AJ7" s="550">
        <v>580</v>
      </c>
      <c r="AK7" s="550">
        <v>562</v>
      </c>
      <c r="AL7" s="550">
        <v>561</v>
      </c>
    </row>
    <row r="8" spans="2:38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550">
        <v>1340</v>
      </c>
      <c r="N8"/>
      <c r="O8"/>
      <c r="P8" s="162">
        <v>215</v>
      </c>
      <c r="Q8" s="162">
        <v>181.06339999999997</v>
      </c>
      <c r="R8" s="162">
        <v>198.93660000000003</v>
      </c>
      <c r="S8" s="162">
        <v>217</v>
      </c>
      <c r="T8" s="162">
        <f t="shared" si="0"/>
        <v>198.79468999999997</v>
      </c>
      <c r="U8" s="162">
        <v>162.70596</v>
      </c>
      <c r="V8" s="162">
        <v>162.29404</v>
      </c>
      <c r="W8" s="162">
        <v>206.30856000000006</v>
      </c>
      <c r="X8" s="162">
        <v>204</v>
      </c>
      <c r="Y8" s="162">
        <v>130</v>
      </c>
      <c r="Z8" s="162">
        <v>217</v>
      </c>
      <c r="AA8" s="162">
        <v>238</v>
      </c>
      <c r="AB8" s="162">
        <v>255</v>
      </c>
      <c r="AC8" s="162">
        <v>273</v>
      </c>
      <c r="AD8" s="162">
        <v>277</v>
      </c>
      <c r="AE8" s="162">
        <v>269</v>
      </c>
      <c r="AF8" s="162">
        <v>272</v>
      </c>
      <c r="AG8" s="162">
        <v>299</v>
      </c>
      <c r="AH8" s="550">
        <v>347</v>
      </c>
      <c r="AI8" s="550">
        <v>385</v>
      </c>
      <c r="AJ8" s="550">
        <v>309</v>
      </c>
      <c r="AK8" s="550">
        <v>239</v>
      </c>
      <c r="AL8" s="550">
        <v>284</v>
      </c>
    </row>
    <row r="9" spans="2:38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550">
        <v>1744</v>
      </c>
      <c r="N9"/>
      <c r="O9"/>
      <c r="P9" s="162">
        <v>529</v>
      </c>
      <c r="Q9" s="162">
        <v>317.05757</v>
      </c>
      <c r="R9" s="162">
        <v>423.94243</v>
      </c>
      <c r="S9" s="162">
        <v>451</v>
      </c>
      <c r="T9" s="162">
        <f t="shared" si="0"/>
        <v>497.07550999999984</v>
      </c>
      <c r="U9" s="162">
        <v>509.44785000000002</v>
      </c>
      <c r="V9" s="162">
        <v>419.55214999999998</v>
      </c>
      <c r="W9" s="162">
        <v>369.75568000000004</v>
      </c>
      <c r="X9" s="162">
        <v>394</v>
      </c>
      <c r="Y9" s="162">
        <v>378</v>
      </c>
      <c r="Z9" s="162">
        <v>412</v>
      </c>
      <c r="AA9" s="162">
        <v>402</v>
      </c>
      <c r="AB9" s="162">
        <v>436</v>
      </c>
      <c r="AC9" s="162">
        <v>415</v>
      </c>
      <c r="AD9" s="162">
        <v>335</v>
      </c>
      <c r="AE9" s="162">
        <v>314</v>
      </c>
      <c r="AF9" s="162">
        <v>469</v>
      </c>
      <c r="AG9" s="162">
        <v>423</v>
      </c>
      <c r="AH9" s="550">
        <v>441</v>
      </c>
      <c r="AI9" s="550">
        <v>393</v>
      </c>
      <c r="AJ9" s="550">
        <v>487</v>
      </c>
      <c r="AK9" s="550">
        <v>371</v>
      </c>
      <c r="AL9" s="550">
        <v>317</v>
      </c>
    </row>
    <row r="10" spans="2:38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550">
        <v>3235</v>
      </c>
      <c r="N10"/>
      <c r="O10"/>
      <c r="P10" s="162">
        <v>563</v>
      </c>
      <c r="Q10" s="162">
        <v>466.50694999999996</v>
      </c>
      <c r="R10" s="162">
        <v>467.49305000000004</v>
      </c>
      <c r="S10" s="162">
        <v>436</v>
      </c>
      <c r="T10" s="162">
        <f t="shared" si="0"/>
        <v>465.20112999999992</v>
      </c>
      <c r="U10" s="162">
        <v>412.42351999999994</v>
      </c>
      <c r="V10" s="162">
        <v>463.57648000000006</v>
      </c>
      <c r="W10" s="162">
        <v>444.38560999999993</v>
      </c>
      <c r="X10" s="162">
        <v>433</v>
      </c>
      <c r="Y10" s="162">
        <v>464</v>
      </c>
      <c r="Z10" s="162">
        <v>449</v>
      </c>
      <c r="AA10" s="162">
        <v>523</v>
      </c>
      <c r="AB10" s="162">
        <v>595</v>
      </c>
      <c r="AC10" s="162">
        <v>542</v>
      </c>
      <c r="AD10" s="162">
        <v>604</v>
      </c>
      <c r="AE10" s="162">
        <v>607</v>
      </c>
      <c r="AF10" s="162">
        <v>721</v>
      </c>
      <c r="AG10" s="162">
        <v>731</v>
      </c>
      <c r="AH10" s="550">
        <v>789</v>
      </c>
      <c r="AI10" s="550">
        <v>827</v>
      </c>
      <c r="AJ10" s="550">
        <v>888</v>
      </c>
      <c r="AK10" s="550">
        <v>902</v>
      </c>
      <c r="AL10" s="550">
        <v>1014</v>
      </c>
    </row>
    <row r="11" spans="2:38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550">
        <v>956</v>
      </c>
      <c r="N11"/>
      <c r="O11"/>
      <c r="P11" s="162">
        <v>230</v>
      </c>
      <c r="Q11" s="162">
        <v>205.85176999999999</v>
      </c>
      <c r="R11" s="162">
        <v>220.14823000000001</v>
      </c>
      <c r="S11" s="162">
        <v>241</v>
      </c>
      <c r="T11" s="162">
        <f t="shared" si="0"/>
        <v>215.27882999999986</v>
      </c>
      <c r="U11" s="162">
        <v>155.70590000000001</v>
      </c>
      <c r="V11" s="162">
        <v>211.29409999999999</v>
      </c>
      <c r="W11" s="162">
        <v>182.38992999999996</v>
      </c>
      <c r="X11" s="162">
        <v>183</v>
      </c>
      <c r="Y11" s="162">
        <v>156</v>
      </c>
      <c r="Z11" s="162">
        <v>193</v>
      </c>
      <c r="AA11" s="162">
        <v>208</v>
      </c>
      <c r="AB11" s="162">
        <v>207</v>
      </c>
      <c r="AC11" s="162">
        <v>171</v>
      </c>
      <c r="AD11" s="162">
        <v>213</v>
      </c>
      <c r="AE11" s="162">
        <v>194</v>
      </c>
      <c r="AF11" s="162">
        <v>196</v>
      </c>
      <c r="AG11" s="162">
        <v>226</v>
      </c>
      <c r="AH11" s="550">
        <v>244</v>
      </c>
      <c r="AI11" s="550">
        <v>238</v>
      </c>
      <c r="AJ11" s="550">
        <v>248</v>
      </c>
      <c r="AK11" s="550">
        <v>180</v>
      </c>
      <c r="AL11" s="550">
        <v>190</v>
      </c>
    </row>
    <row r="12" spans="2:38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553">
        <v>31010</v>
      </c>
      <c r="N12"/>
      <c r="O12"/>
      <c r="P12" s="217">
        <v>7720</v>
      </c>
      <c r="Q12" s="217">
        <v>6286.4000800000013</v>
      </c>
      <c r="R12" s="217">
        <v>7660.5999199999987</v>
      </c>
      <c r="S12" s="217">
        <v>8219</v>
      </c>
      <c r="T12" s="217">
        <f>SUM(T3:T11)-T4</f>
        <v>7917.8306860000012</v>
      </c>
      <c r="U12" s="217">
        <v>6567.4010640000015</v>
      </c>
      <c r="V12" s="217">
        <v>6954.5989359999985</v>
      </c>
      <c r="W12" s="217">
        <v>7570.1984389999961</v>
      </c>
      <c r="X12" s="217">
        <v>7428</v>
      </c>
      <c r="Y12" s="217">
        <v>6424</v>
      </c>
      <c r="Z12" s="217">
        <v>7349</v>
      </c>
      <c r="AA12" s="217">
        <v>7903</v>
      </c>
      <c r="AB12" s="217">
        <v>8177</v>
      </c>
      <c r="AC12" s="217">
        <v>6540</v>
      </c>
      <c r="AD12" s="217">
        <v>6934.2000000000007</v>
      </c>
      <c r="AE12" s="217">
        <v>7340</v>
      </c>
      <c r="AF12" s="217">
        <v>7706.7999999999993</v>
      </c>
      <c r="AG12" s="217">
        <v>7076</v>
      </c>
      <c r="AH12" s="553">
        <v>7946</v>
      </c>
      <c r="AI12" s="553">
        <v>7914</v>
      </c>
      <c r="AJ12" s="553">
        <v>8074</v>
      </c>
      <c r="AK12" s="553">
        <v>7563</v>
      </c>
      <c r="AL12" s="553">
        <v>7782</v>
      </c>
    </row>
    <row r="13" spans="2:38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56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547"/>
      <c r="AI13" s="547"/>
      <c r="AJ13" s="547"/>
      <c r="AK13" s="547"/>
      <c r="AL13" s="547"/>
    </row>
    <row r="14" spans="2:38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56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48"/>
      <c r="AI14" s="548"/>
      <c r="AJ14" s="548"/>
      <c r="AK14" s="548"/>
      <c r="AL14" s="548"/>
    </row>
    <row r="15" spans="2:38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568">
        <v>2017</v>
      </c>
      <c r="P15" s="456" t="s">
        <v>39</v>
      </c>
      <c r="Q15" s="456" t="s">
        <v>40</v>
      </c>
      <c r="R15" s="456" t="s">
        <v>41</v>
      </c>
      <c r="S15" s="456" t="s">
        <v>42</v>
      </c>
      <c r="T15" s="456" t="s">
        <v>43</v>
      </c>
      <c r="U15" s="456" t="s">
        <v>44</v>
      </c>
      <c r="V15" s="456" t="s">
        <v>45</v>
      </c>
      <c r="W15" s="456" t="s">
        <v>46</v>
      </c>
      <c r="X15" s="456" t="s">
        <v>14</v>
      </c>
      <c r="Y15" s="456" t="s">
        <v>401</v>
      </c>
      <c r="Z15" s="456" t="s">
        <v>3</v>
      </c>
      <c r="AA15" s="456" t="s">
        <v>4</v>
      </c>
      <c r="AB15" s="456" t="s">
        <v>299</v>
      </c>
      <c r="AC15" s="456" t="s">
        <v>392</v>
      </c>
      <c r="AD15" s="456" t="s">
        <v>445</v>
      </c>
      <c r="AE15" s="456" t="s">
        <v>446</v>
      </c>
      <c r="AF15" s="456" t="s">
        <v>447</v>
      </c>
      <c r="AG15" s="456" t="s">
        <v>455</v>
      </c>
      <c r="AH15" s="554" t="s">
        <v>479</v>
      </c>
      <c r="AI15" s="554" t="s">
        <v>505</v>
      </c>
      <c r="AJ15" s="554" t="s">
        <v>515</v>
      </c>
      <c r="AK15" s="554" t="s">
        <v>529</v>
      </c>
      <c r="AL15" s="554" t="s">
        <v>553</v>
      </c>
    </row>
    <row r="16" spans="2:38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550">
        <v>57679</v>
      </c>
      <c r="N16"/>
      <c r="O16"/>
      <c r="P16" s="162">
        <v>15362</v>
      </c>
      <c r="Q16" s="162">
        <v>14671.231</v>
      </c>
      <c r="R16" s="162">
        <v>14520.769</v>
      </c>
      <c r="S16" s="162">
        <v>14763</v>
      </c>
      <c r="T16" s="162">
        <f t="shared" ref="T16:T24" si="1">I16-S16-R16-Q16</f>
        <v>15998.656000000003</v>
      </c>
      <c r="U16" s="162">
        <v>13420.714999999998</v>
      </c>
      <c r="V16" s="162">
        <v>12395.285000000002</v>
      </c>
      <c r="W16" s="162">
        <v>14953.39</v>
      </c>
      <c r="X16" s="162">
        <v>16150</v>
      </c>
      <c r="Y16" s="162">
        <v>13111</v>
      </c>
      <c r="Z16" s="162">
        <v>14372</v>
      </c>
      <c r="AA16" s="162">
        <v>17077</v>
      </c>
      <c r="AB16" s="162">
        <v>18726</v>
      </c>
      <c r="AC16" s="162">
        <v>14650</v>
      </c>
      <c r="AD16" s="162">
        <v>14224</v>
      </c>
      <c r="AE16" s="162">
        <v>14817</v>
      </c>
      <c r="AF16" s="162">
        <v>16078</v>
      </c>
      <c r="AG16" s="162">
        <v>14958</v>
      </c>
      <c r="AH16" s="550">
        <v>14134</v>
      </c>
      <c r="AI16" s="550">
        <v>13793</v>
      </c>
      <c r="AJ16" s="550">
        <v>14794</v>
      </c>
      <c r="AK16" s="550">
        <v>14308</v>
      </c>
      <c r="AL16" s="550">
        <v>13808</v>
      </c>
    </row>
    <row r="17" spans="2:38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552">
        <v>51755</v>
      </c>
      <c r="N17"/>
      <c r="O17"/>
      <c r="P17" s="164">
        <v>14169</v>
      </c>
      <c r="Q17" s="164">
        <v>13292.530999999999</v>
      </c>
      <c r="R17" s="164">
        <v>13294.469000000001</v>
      </c>
      <c r="S17" s="164">
        <v>13632</v>
      </c>
      <c r="T17" s="164">
        <f t="shared" si="1"/>
        <v>14750.156000000003</v>
      </c>
      <c r="U17" s="164">
        <v>12243.914999999999</v>
      </c>
      <c r="V17" s="164">
        <v>11182.085000000001</v>
      </c>
      <c r="W17" s="164">
        <v>13696.49</v>
      </c>
      <c r="X17" s="164">
        <v>14854</v>
      </c>
      <c r="Y17" s="164">
        <v>12003</v>
      </c>
      <c r="Z17" s="164">
        <v>13129</v>
      </c>
      <c r="AA17" s="164">
        <v>15532</v>
      </c>
      <c r="AB17" s="164">
        <v>17183</v>
      </c>
      <c r="AC17" s="164">
        <v>13204</v>
      </c>
      <c r="AD17" s="164">
        <v>12648</v>
      </c>
      <c r="AE17" s="164">
        <v>13318</v>
      </c>
      <c r="AF17" s="164">
        <v>14520</v>
      </c>
      <c r="AG17" s="164">
        <v>13529</v>
      </c>
      <c r="AH17" s="552">
        <v>12605</v>
      </c>
      <c r="AI17" s="552">
        <v>12398</v>
      </c>
      <c r="AJ17" s="552">
        <v>13223</v>
      </c>
      <c r="AK17" s="552">
        <v>12795</v>
      </c>
      <c r="AL17" s="552">
        <v>12521</v>
      </c>
    </row>
    <row r="18" spans="2:38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550">
        <v>22161</v>
      </c>
      <c r="N18"/>
      <c r="O18"/>
      <c r="P18" s="162">
        <v>5829</v>
      </c>
      <c r="Q18" s="162">
        <v>2246.085</v>
      </c>
      <c r="R18" s="162">
        <v>4799.915</v>
      </c>
      <c r="S18" s="162">
        <v>7055</v>
      </c>
      <c r="T18" s="162">
        <f t="shared" si="1"/>
        <v>5718.8099999999977</v>
      </c>
      <c r="U18" s="162">
        <v>3726.0780000000004</v>
      </c>
      <c r="V18" s="162">
        <v>5621.9219999999996</v>
      </c>
      <c r="W18" s="162">
        <v>6530.2910000000002</v>
      </c>
      <c r="X18" s="162">
        <v>5647</v>
      </c>
      <c r="Y18" s="162">
        <v>3356</v>
      </c>
      <c r="Z18" s="162">
        <v>5220</v>
      </c>
      <c r="AA18" s="162">
        <v>6313</v>
      </c>
      <c r="AB18" s="162">
        <v>5009</v>
      </c>
      <c r="AC18" s="162">
        <v>2556</v>
      </c>
      <c r="AD18" s="162">
        <v>4445</v>
      </c>
      <c r="AE18" s="162">
        <v>5708</v>
      </c>
      <c r="AF18" s="162">
        <v>5464</v>
      </c>
      <c r="AG18" s="162">
        <v>3056</v>
      </c>
      <c r="AH18" s="550">
        <v>5909</v>
      </c>
      <c r="AI18" s="550">
        <v>6944</v>
      </c>
      <c r="AJ18" s="550">
        <v>6252</v>
      </c>
      <c r="AK18" s="550">
        <v>5533</v>
      </c>
      <c r="AL18" s="550">
        <v>6573</v>
      </c>
    </row>
    <row r="19" spans="2:38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550">
        <v>12981</v>
      </c>
      <c r="N19"/>
      <c r="O19"/>
      <c r="P19" s="162">
        <v>3295</v>
      </c>
      <c r="Q19" s="162">
        <v>3041.9</v>
      </c>
      <c r="R19" s="162">
        <v>3476.1</v>
      </c>
      <c r="S19" s="162">
        <v>3623</v>
      </c>
      <c r="T19" s="162">
        <f t="shared" si="1"/>
        <v>3589.2999999999988</v>
      </c>
      <c r="U19" s="162">
        <v>3198</v>
      </c>
      <c r="V19" s="162">
        <v>2965</v>
      </c>
      <c r="W19" s="162">
        <v>3197.4000000000005</v>
      </c>
      <c r="X19" s="162">
        <v>2932</v>
      </c>
      <c r="Y19" s="162">
        <v>3050</v>
      </c>
      <c r="Z19" s="162">
        <v>3184</v>
      </c>
      <c r="AA19" s="162">
        <v>3084</v>
      </c>
      <c r="AB19" s="162">
        <v>2993</v>
      </c>
      <c r="AC19" s="162">
        <v>2841</v>
      </c>
      <c r="AD19" s="162">
        <v>2599</v>
      </c>
      <c r="AE19" s="162">
        <v>2838</v>
      </c>
      <c r="AF19" s="162">
        <v>2988</v>
      </c>
      <c r="AG19" s="162">
        <v>3111</v>
      </c>
      <c r="AH19" s="550">
        <v>3464</v>
      </c>
      <c r="AI19" s="550">
        <v>3129</v>
      </c>
      <c r="AJ19" s="550">
        <v>3277</v>
      </c>
      <c r="AK19" s="550">
        <v>3198</v>
      </c>
      <c r="AL19" s="550">
        <v>3244</v>
      </c>
    </row>
    <row r="20" spans="2:38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550">
        <v>6974</v>
      </c>
      <c r="N20"/>
      <c r="O20"/>
      <c r="P20" s="162">
        <v>1588</v>
      </c>
      <c r="Q20" s="162">
        <v>1462</v>
      </c>
      <c r="R20" s="162">
        <v>1497</v>
      </c>
      <c r="S20" s="162">
        <v>1458</v>
      </c>
      <c r="T20" s="162">
        <f t="shared" si="1"/>
        <v>1450.6000000000004</v>
      </c>
      <c r="U20" s="162">
        <v>1513.3</v>
      </c>
      <c r="V20" s="162">
        <v>1397.7</v>
      </c>
      <c r="W20" s="162">
        <v>1559.7</v>
      </c>
      <c r="X20" s="162">
        <v>1491</v>
      </c>
      <c r="Y20" s="162">
        <v>1500</v>
      </c>
      <c r="Z20" s="162">
        <v>1498</v>
      </c>
      <c r="AA20" s="162">
        <v>1420</v>
      </c>
      <c r="AB20" s="162">
        <v>1428</v>
      </c>
      <c r="AC20" s="162">
        <v>1596</v>
      </c>
      <c r="AD20" s="162">
        <v>1622</v>
      </c>
      <c r="AE20" s="162">
        <v>1474</v>
      </c>
      <c r="AF20" s="162">
        <v>1603</v>
      </c>
      <c r="AG20" s="162">
        <v>1746</v>
      </c>
      <c r="AH20" s="550">
        <v>1720</v>
      </c>
      <c r="AI20" s="550">
        <v>1731</v>
      </c>
      <c r="AJ20" s="550">
        <v>1777</v>
      </c>
      <c r="AK20" s="550">
        <v>1828</v>
      </c>
      <c r="AL20" s="550">
        <v>1693</v>
      </c>
    </row>
    <row r="21" spans="2:38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550">
        <v>4534</v>
      </c>
      <c r="N21"/>
      <c r="O21"/>
      <c r="P21" s="162">
        <v>887</v>
      </c>
      <c r="Q21" s="162">
        <v>685.3</v>
      </c>
      <c r="R21" s="162">
        <v>756.7</v>
      </c>
      <c r="S21" s="162">
        <v>825</v>
      </c>
      <c r="T21" s="162">
        <f t="shared" si="1"/>
        <v>745.59999999999991</v>
      </c>
      <c r="U21" s="162">
        <v>588.6</v>
      </c>
      <c r="V21" s="162">
        <v>623.4</v>
      </c>
      <c r="W21" s="162">
        <v>721.3</v>
      </c>
      <c r="X21" s="162">
        <v>759</v>
      </c>
      <c r="Y21" s="162">
        <v>481</v>
      </c>
      <c r="Z21" s="162">
        <v>792</v>
      </c>
      <c r="AA21" s="162">
        <v>858</v>
      </c>
      <c r="AB21" s="162">
        <v>869</v>
      </c>
      <c r="AC21" s="162">
        <v>679</v>
      </c>
      <c r="AD21" s="162">
        <v>756</v>
      </c>
      <c r="AE21" s="162">
        <v>764</v>
      </c>
      <c r="AF21" s="162">
        <v>843</v>
      </c>
      <c r="AG21" s="162">
        <v>994</v>
      </c>
      <c r="AH21" s="550">
        <v>1321</v>
      </c>
      <c r="AI21" s="550">
        <v>1267</v>
      </c>
      <c r="AJ21" s="550">
        <v>952</v>
      </c>
      <c r="AK21" s="550">
        <v>812</v>
      </c>
      <c r="AL21" s="550">
        <v>954</v>
      </c>
    </row>
    <row r="22" spans="2:38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550">
        <v>4485</v>
      </c>
      <c r="N22"/>
      <c r="O22"/>
      <c r="P22" s="162">
        <v>1438</v>
      </c>
      <c r="Q22" s="162">
        <v>911.50000000000011</v>
      </c>
      <c r="R22" s="162">
        <v>1036.5</v>
      </c>
      <c r="S22" s="162">
        <v>1159</v>
      </c>
      <c r="T22" s="162">
        <f t="shared" si="1"/>
        <v>1308.5</v>
      </c>
      <c r="U22" s="162">
        <v>1310.8000000000002</v>
      </c>
      <c r="V22" s="162">
        <v>1135.1999999999998</v>
      </c>
      <c r="W22" s="162">
        <v>1076</v>
      </c>
      <c r="X22" s="162">
        <v>1187</v>
      </c>
      <c r="Y22" s="162">
        <v>1136</v>
      </c>
      <c r="Z22" s="162">
        <v>1199</v>
      </c>
      <c r="AA22" s="162">
        <v>1090</v>
      </c>
      <c r="AB22" s="162">
        <v>1247</v>
      </c>
      <c r="AC22" s="162">
        <v>1195</v>
      </c>
      <c r="AD22" s="162">
        <v>994</v>
      </c>
      <c r="AE22" s="162">
        <v>934</v>
      </c>
      <c r="AF22" s="162">
        <v>1207</v>
      </c>
      <c r="AG22" s="162">
        <v>1031</v>
      </c>
      <c r="AH22" s="550">
        <v>1165</v>
      </c>
      <c r="AI22" s="550">
        <v>997</v>
      </c>
      <c r="AJ22" s="550">
        <v>1292</v>
      </c>
      <c r="AK22" s="550">
        <v>981</v>
      </c>
      <c r="AL22" s="550">
        <v>920</v>
      </c>
    </row>
    <row r="23" spans="2:38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550">
        <v>7605</v>
      </c>
      <c r="N23"/>
      <c r="O23"/>
      <c r="P23" s="162">
        <v>1400</v>
      </c>
      <c r="Q23" s="162">
        <v>1211.3</v>
      </c>
      <c r="R23" s="162">
        <v>1194.7</v>
      </c>
      <c r="S23" s="162">
        <v>1201</v>
      </c>
      <c r="T23" s="162">
        <f t="shared" si="1"/>
        <v>1259.2</v>
      </c>
      <c r="U23" s="162">
        <v>1077.0999999999999</v>
      </c>
      <c r="V23" s="162">
        <v>1209.9000000000001</v>
      </c>
      <c r="W23" s="162">
        <v>1135.3000000000002</v>
      </c>
      <c r="X23" s="162">
        <v>1113</v>
      </c>
      <c r="Y23" s="162">
        <v>1174</v>
      </c>
      <c r="Z23" s="162">
        <v>1161</v>
      </c>
      <c r="AA23" s="162">
        <v>1288</v>
      </c>
      <c r="AB23" s="162">
        <v>1550</v>
      </c>
      <c r="AC23" s="162">
        <v>1442</v>
      </c>
      <c r="AD23" s="162">
        <v>1589</v>
      </c>
      <c r="AE23" s="162">
        <v>1589</v>
      </c>
      <c r="AF23" s="162">
        <v>1853</v>
      </c>
      <c r="AG23" s="162">
        <v>1849</v>
      </c>
      <c r="AH23" s="550">
        <v>1847</v>
      </c>
      <c r="AI23" s="550">
        <v>1891</v>
      </c>
      <c r="AJ23" s="550">
        <v>2018</v>
      </c>
      <c r="AK23" s="550">
        <v>2117</v>
      </c>
      <c r="AL23" s="550">
        <v>2276</v>
      </c>
    </row>
    <row r="24" spans="2:38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551">
        <v>2728</v>
      </c>
      <c r="N24"/>
      <c r="O24"/>
      <c r="P24" s="162">
        <v>766</v>
      </c>
      <c r="Q24" s="162">
        <v>670.5</v>
      </c>
      <c r="R24" s="162">
        <v>650.5</v>
      </c>
      <c r="S24" s="162">
        <v>751</v>
      </c>
      <c r="T24" s="162">
        <f t="shared" si="1"/>
        <v>708.09999999999945</v>
      </c>
      <c r="U24" s="162">
        <v>462.5</v>
      </c>
      <c r="V24" s="162">
        <v>575.5</v>
      </c>
      <c r="W24" s="162">
        <v>520.1</v>
      </c>
      <c r="X24" s="162">
        <v>513</v>
      </c>
      <c r="Y24" s="162">
        <v>415</v>
      </c>
      <c r="Z24" s="162">
        <v>520</v>
      </c>
      <c r="AA24" s="162">
        <v>581</v>
      </c>
      <c r="AB24" s="162">
        <v>554</v>
      </c>
      <c r="AC24" s="162">
        <v>478</v>
      </c>
      <c r="AD24" s="162">
        <v>571</v>
      </c>
      <c r="AE24" s="162">
        <v>528</v>
      </c>
      <c r="AF24" s="162">
        <v>571</v>
      </c>
      <c r="AG24" s="162">
        <v>657</v>
      </c>
      <c r="AH24" s="551">
        <v>673</v>
      </c>
      <c r="AI24" s="551">
        <v>669</v>
      </c>
      <c r="AJ24" s="551">
        <v>729</v>
      </c>
      <c r="AK24" s="551">
        <v>648</v>
      </c>
      <c r="AL24" s="551">
        <v>672</v>
      </c>
    </row>
    <row r="25" spans="2:38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553">
        <v>119147</v>
      </c>
      <c r="N25"/>
      <c r="O25"/>
      <c r="P25" s="217">
        <v>30565</v>
      </c>
      <c r="Q25" s="217">
        <v>24899.816000000003</v>
      </c>
      <c r="R25" s="217">
        <v>27932.183999999997</v>
      </c>
      <c r="S25" s="217">
        <v>30835</v>
      </c>
      <c r="T25" s="217">
        <f>SUM(T16:T24)-T17</f>
        <v>30778.765999999989</v>
      </c>
      <c r="U25" s="217">
        <v>25297.093000000001</v>
      </c>
      <c r="V25" s="217">
        <v>25923.906999999999</v>
      </c>
      <c r="W25" s="217">
        <v>29693.481</v>
      </c>
      <c r="X25" s="217">
        <v>29792</v>
      </c>
      <c r="Y25" s="217">
        <v>24224</v>
      </c>
      <c r="Z25" s="217">
        <v>27946</v>
      </c>
      <c r="AA25" s="217">
        <v>31712</v>
      </c>
      <c r="AB25" s="217">
        <v>32375</v>
      </c>
      <c r="AC25" s="217">
        <v>25437</v>
      </c>
      <c r="AD25" s="217">
        <v>26800</v>
      </c>
      <c r="AE25" s="217">
        <v>28651</v>
      </c>
      <c r="AF25" s="217">
        <v>30607</v>
      </c>
      <c r="AG25" s="217">
        <v>27402</v>
      </c>
      <c r="AH25" s="553">
        <v>30233</v>
      </c>
      <c r="AI25" s="553">
        <v>30421</v>
      </c>
      <c r="AJ25" s="553">
        <v>31091</v>
      </c>
      <c r="AK25" s="553">
        <v>29427</v>
      </c>
      <c r="AL25" s="553">
        <v>30139</v>
      </c>
    </row>
    <row r="32" spans="2:38" x14ac:dyDescent="0.35">
      <c r="M32" s="546"/>
      <c r="AH32" s="546"/>
      <c r="AI32" s="546"/>
      <c r="AJ32" s="546"/>
      <c r="AK32" s="546"/>
      <c r="AL32" s="546"/>
    </row>
    <row r="33" spans="13:38" x14ac:dyDescent="0.35">
      <c r="M33" s="546"/>
      <c r="AJ33" s="546"/>
      <c r="AK33" s="546"/>
      <c r="AL33" s="546"/>
    </row>
    <row r="34" spans="13:38" x14ac:dyDescent="0.35">
      <c r="M34" s="546"/>
      <c r="AJ34" s="546"/>
      <c r="AK34" s="546"/>
      <c r="AL34" s="546"/>
    </row>
    <row r="35" spans="13:38" x14ac:dyDescent="0.35">
      <c r="M35" s="546"/>
      <c r="AJ35" s="546"/>
      <c r="AK35" s="546"/>
      <c r="AL35" s="546"/>
    </row>
    <row r="36" spans="13:38" x14ac:dyDescent="0.35">
      <c r="M36" s="1"/>
      <c r="AJ36" s="546"/>
      <c r="AK36" s="546"/>
      <c r="AL36" s="546"/>
    </row>
    <row r="37" spans="13:38" x14ac:dyDescent="0.35">
      <c r="M37" s="1"/>
      <c r="AJ37" s="546"/>
      <c r="AK37" s="546"/>
      <c r="AL37" s="546"/>
    </row>
    <row r="38" spans="13:38" x14ac:dyDescent="0.35">
      <c r="M38" s="1"/>
      <c r="AJ38" s="546"/>
      <c r="AK38" s="546"/>
      <c r="AL38" s="546"/>
    </row>
    <row r="39" spans="13:38" x14ac:dyDescent="0.35">
      <c r="M39" s="1"/>
      <c r="AJ39" s="546"/>
      <c r="AK39" s="546"/>
      <c r="AL39" s="546"/>
    </row>
    <row r="40" spans="13:38" ht="15" thickBot="1" x14ac:dyDescent="0.4">
      <c r="M40" s="571">
        <v>-416</v>
      </c>
      <c r="AJ40" s="546"/>
      <c r="AK40" s="546"/>
      <c r="AL40" s="546"/>
    </row>
    <row r="41" spans="13:38" ht="15" thickBot="1" x14ac:dyDescent="0.4">
      <c r="M41" s="571">
        <v>-383</v>
      </c>
      <c r="AJ41" s="546"/>
      <c r="AK41" s="546"/>
      <c r="AL41" s="546"/>
    </row>
    <row r="42" spans="13:38" ht="15" thickBot="1" x14ac:dyDescent="0.4">
      <c r="M42" s="571">
        <v>277</v>
      </c>
      <c r="AJ42" s="546"/>
      <c r="AK42" s="546"/>
      <c r="AL42" s="546"/>
    </row>
    <row r="43" spans="13:38" ht="15" thickBot="1" x14ac:dyDescent="0.4">
      <c r="M43" s="571">
        <v>177</v>
      </c>
      <c r="AJ43" s="546"/>
      <c r="AK43" s="546"/>
      <c r="AL43" s="546"/>
    </row>
    <row r="44" spans="13:38" ht="15" thickBot="1" x14ac:dyDescent="0.4">
      <c r="M44" s="571">
        <v>56</v>
      </c>
      <c r="AJ44" s="546"/>
      <c r="AK44" s="546"/>
      <c r="AL44" s="546"/>
    </row>
    <row r="45" spans="13:38" ht="15" thickBot="1" x14ac:dyDescent="0.4">
      <c r="M45" s="571">
        <v>38</v>
      </c>
      <c r="AJ45" s="546"/>
      <c r="AK45" s="546"/>
      <c r="AL45" s="546"/>
    </row>
    <row r="46" spans="13:38" ht="15" thickBot="1" x14ac:dyDescent="0.4">
      <c r="M46" s="571">
        <v>17</v>
      </c>
      <c r="AJ46" s="546"/>
      <c r="AK46" s="546"/>
      <c r="AL46" s="546"/>
    </row>
    <row r="47" spans="13:38" ht="15" thickBot="1" x14ac:dyDescent="0.4">
      <c r="M47" s="571">
        <v>168</v>
      </c>
      <c r="AJ47" s="546"/>
      <c r="AK47" s="546"/>
      <c r="AL47" s="546"/>
    </row>
    <row r="48" spans="13:38" ht="15" thickBot="1" x14ac:dyDescent="0.4">
      <c r="M48" s="572">
        <v>53</v>
      </c>
      <c r="AJ48" s="546"/>
      <c r="AK48" s="546"/>
      <c r="AL48" s="546"/>
    </row>
    <row r="49" spans="13:38" ht="15" thickBot="1" x14ac:dyDescent="0.4">
      <c r="M49" s="573">
        <v>368</v>
      </c>
      <c r="AJ49" s="546"/>
      <c r="AK49" s="546"/>
      <c r="AL49" s="546"/>
    </row>
    <row r="50" spans="13:38" x14ac:dyDescent="0.35">
      <c r="M50" s="546"/>
      <c r="AJ50" s="546"/>
      <c r="AK50" s="546"/>
      <c r="AL50" s="546"/>
    </row>
    <row r="51" spans="13:38" x14ac:dyDescent="0.35">
      <c r="M51" s="546"/>
      <c r="AJ51" s="546"/>
      <c r="AK51" s="546"/>
      <c r="AL51" s="546"/>
    </row>
    <row r="52" spans="13:38" x14ac:dyDescent="0.35">
      <c r="M52" s="1"/>
      <c r="AJ52" s="546"/>
      <c r="AK52" s="546"/>
      <c r="AL52" s="546"/>
    </row>
    <row r="53" spans="13:38" x14ac:dyDescent="0.35">
      <c r="M53" s="1"/>
      <c r="AJ53" s="546"/>
      <c r="AK53" s="546"/>
      <c r="AL53" s="546"/>
    </row>
    <row r="54" spans="13:38" x14ac:dyDescent="0.35">
      <c r="M54" s="1"/>
      <c r="AJ54" s="546"/>
      <c r="AK54" s="546"/>
      <c r="AL54" s="546"/>
    </row>
    <row r="55" spans="13:38" x14ac:dyDescent="0.35">
      <c r="M55" s="1"/>
      <c r="AJ55" s="546"/>
      <c r="AK55" s="546"/>
      <c r="AL55" s="546"/>
    </row>
    <row r="56" spans="13:38" ht="15" thickBot="1" x14ac:dyDescent="0.4">
      <c r="M56" s="574">
        <v>-1283</v>
      </c>
      <c r="AJ56" s="546"/>
      <c r="AK56" s="546"/>
      <c r="AL56" s="546"/>
    </row>
    <row r="57" spans="13:38" ht="15" thickBot="1" x14ac:dyDescent="0.4">
      <c r="M57" s="574">
        <v>-1297</v>
      </c>
      <c r="AJ57" s="546"/>
      <c r="AK57" s="546"/>
      <c r="AL57" s="546"/>
    </row>
    <row r="58" spans="13:38" ht="15" thickBot="1" x14ac:dyDescent="0.4">
      <c r="M58" s="571">
        <v>789</v>
      </c>
      <c r="AJ58" s="546"/>
      <c r="AK58" s="546"/>
      <c r="AL58" s="546"/>
    </row>
    <row r="59" spans="13:38" ht="15" thickBot="1" x14ac:dyDescent="0.4">
      <c r="M59" s="571">
        <v>289</v>
      </c>
      <c r="AJ59" s="546"/>
      <c r="AK59" s="546"/>
      <c r="AL59" s="546"/>
    </row>
    <row r="60" spans="13:38" ht="15" thickBot="1" x14ac:dyDescent="0.4">
      <c r="M60" s="571">
        <v>174</v>
      </c>
    </row>
    <row r="61" spans="13:38" ht="15" thickBot="1" x14ac:dyDescent="0.4">
      <c r="M61" s="571">
        <v>108</v>
      </c>
    </row>
    <row r="62" spans="13:38" ht="15" thickBot="1" x14ac:dyDescent="0.4">
      <c r="M62" s="571">
        <v>85</v>
      </c>
    </row>
    <row r="63" spans="13:38" ht="15" thickBot="1" x14ac:dyDescent="0.4">
      <c r="M63" s="571">
        <v>164</v>
      </c>
    </row>
    <row r="64" spans="13:38" ht="15" thickBot="1" x14ac:dyDescent="0.4">
      <c r="M64" s="572">
        <v>158</v>
      </c>
    </row>
    <row r="65" spans="13:13" ht="15" thickBot="1" x14ac:dyDescent="0.4">
      <c r="M65" s="573">
        <v>485</v>
      </c>
    </row>
  </sheetData>
  <pageMargins left="0.7" right="0.7" top="0.75" bottom="0.75" header="0.3" footer="0.3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Y44"/>
  <sheetViews>
    <sheetView showGridLines="0" view="pageBreakPreview" zoomScaleNormal="100" zoomScaleSheetLayoutView="100" workbookViewId="0">
      <pane xSplit="3" topLeftCell="T1" activePane="topRight" state="frozen"/>
      <selection activeCell="S25" sqref="S25"/>
      <selection pane="topRight" activeCell="X18" sqref="X18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25" width="16.1796875" style="549" customWidth="1"/>
    <col min="26" max="16384" width="9.1796875" style="4"/>
  </cols>
  <sheetData>
    <row r="1" spans="2:25" x14ac:dyDescent="0.25">
      <c r="B1" s="107" t="s">
        <v>0</v>
      </c>
    </row>
    <row r="2" spans="2:25" s="14" customFormat="1" ht="15" customHeight="1" x14ac:dyDescent="0.25">
      <c r="B2" s="678" t="s">
        <v>94</v>
      </c>
      <c r="C2" s="26"/>
      <c r="D2" s="676" t="s">
        <v>50</v>
      </c>
      <c r="E2" s="675" t="s">
        <v>51</v>
      </c>
      <c r="F2" s="675" t="s">
        <v>52</v>
      </c>
      <c r="G2" s="673" t="s">
        <v>53</v>
      </c>
      <c r="H2" s="673" t="s">
        <v>54</v>
      </c>
      <c r="I2" s="673" t="s">
        <v>55</v>
      </c>
      <c r="J2" s="673" t="s">
        <v>56</v>
      </c>
      <c r="K2" s="673" t="s">
        <v>57</v>
      </c>
      <c r="L2" s="673" t="s">
        <v>58</v>
      </c>
      <c r="M2" s="673" t="s">
        <v>59</v>
      </c>
      <c r="N2" s="673" t="s">
        <v>248</v>
      </c>
      <c r="O2" s="673" t="s">
        <v>300</v>
      </c>
      <c r="P2" s="673" t="s">
        <v>384</v>
      </c>
      <c r="Q2" s="673" t="s">
        <v>404</v>
      </c>
      <c r="R2" s="673" t="s">
        <v>405</v>
      </c>
      <c r="S2" s="673" t="s">
        <v>453</v>
      </c>
      <c r="T2" s="673" t="s">
        <v>454</v>
      </c>
      <c r="U2" s="673" t="s">
        <v>480</v>
      </c>
      <c r="V2" s="673" t="s">
        <v>506</v>
      </c>
      <c r="W2" s="673" t="s">
        <v>516</v>
      </c>
      <c r="X2" s="673" t="s">
        <v>528</v>
      </c>
      <c r="Y2" s="673" t="s">
        <v>552</v>
      </c>
    </row>
    <row r="3" spans="2:25" s="14" customFormat="1" ht="9.75" customHeight="1" x14ac:dyDescent="0.25">
      <c r="B3" s="678"/>
      <c r="C3" s="57"/>
      <c r="D3" s="676"/>
      <c r="E3" s="676"/>
      <c r="F3" s="676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</row>
    <row r="4" spans="2:25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  <c r="U4" s="555">
        <v>2476</v>
      </c>
      <c r="V4" s="555">
        <v>2472</v>
      </c>
      <c r="W4" s="555">
        <v>2334</v>
      </c>
      <c r="X4" s="555">
        <f>SUM(X5:X6)</f>
        <v>2341</v>
      </c>
      <c r="Y4" s="555">
        <v>2339</v>
      </c>
    </row>
    <row r="5" spans="2:25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  <c r="U5" s="556">
        <v>1374</v>
      </c>
      <c r="V5" s="556">
        <v>1374</v>
      </c>
      <c r="W5" s="556">
        <v>1272</v>
      </c>
      <c r="X5" s="556">
        <v>1278</v>
      </c>
      <c r="Y5" s="556">
        <v>1276</v>
      </c>
    </row>
    <row r="6" spans="2:25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  <c r="U6" s="556">
        <v>1102</v>
      </c>
      <c r="V6" s="556">
        <v>1098</v>
      </c>
      <c r="W6" s="556">
        <v>1062</v>
      </c>
      <c r="X6" s="556">
        <v>1063</v>
      </c>
      <c r="Y6" s="556">
        <v>1063</v>
      </c>
    </row>
    <row r="7" spans="2:25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  <c r="U7" s="557">
        <v>65164</v>
      </c>
      <c r="V7" s="557">
        <v>65128</v>
      </c>
      <c r="W7" s="557">
        <v>64760</v>
      </c>
      <c r="X7" s="557">
        <v>66070</v>
      </c>
      <c r="Y7" s="557">
        <v>66254</v>
      </c>
    </row>
    <row r="8" spans="2:25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spans="2:25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2:25" s="14" customFormat="1" ht="12.75" customHeight="1" x14ac:dyDescent="0.25">
      <c r="B10" s="677" t="s">
        <v>95</v>
      </c>
      <c r="D10" s="675" t="s">
        <v>50</v>
      </c>
      <c r="E10" s="675" t="s">
        <v>51</v>
      </c>
      <c r="F10" s="675" t="s">
        <v>52</v>
      </c>
      <c r="G10" s="673" t="s">
        <v>53</v>
      </c>
      <c r="H10" s="673" t="s">
        <v>54</v>
      </c>
      <c r="I10" s="673" t="s">
        <v>55</v>
      </c>
      <c r="J10" s="673" t="s">
        <v>56</v>
      </c>
      <c r="K10" s="673" t="s">
        <v>57</v>
      </c>
      <c r="L10" s="673" t="s">
        <v>58</v>
      </c>
      <c r="M10" s="673" t="s">
        <v>59</v>
      </c>
      <c r="N10" s="673" t="s">
        <v>248</v>
      </c>
      <c r="O10" s="673" t="s">
        <v>300</v>
      </c>
      <c r="P10" s="673" t="s">
        <v>384</v>
      </c>
      <c r="Q10" s="673" t="s">
        <v>404</v>
      </c>
      <c r="R10" s="673" t="s">
        <v>405</v>
      </c>
      <c r="S10" s="673" t="s">
        <v>453</v>
      </c>
      <c r="T10" s="673" t="s">
        <v>454</v>
      </c>
      <c r="U10" s="673" t="s">
        <v>480</v>
      </c>
      <c r="V10" s="673" t="s">
        <v>480</v>
      </c>
      <c r="W10" s="673" t="s">
        <v>516</v>
      </c>
      <c r="X10" s="673" t="s">
        <v>528</v>
      </c>
      <c r="Y10" s="673" t="s">
        <v>552</v>
      </c>
    </row>
    <row r="11" spans="2:25" s="14" customFormat="1" ht="15" customHeight="1" x14ac:dyDescent="0.25">
      <c r="B11" s="678" t="s">
        <v>96</v>
      </c>
      <c r="D11" s="676"/>
      <c r="E11" s="676"/>
      <c r="F11" s="676"/>
      <c r="G11" s="674"/>
      <c r="H11" s="674"/>
      <c r="I11" s="674"/>
      <c r="J11" s="674"/>
      <c r="K11" s="674"/>
      <c r="L11" s="674"/>
      <c r="M11" s="674"/>
      <c r="N11" s="673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</row>
    <row r="12" spans="2:25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  <c r="U12" s="558">
        <v>17205</v>
      </c>
      <c r="V12" s="558">
        <v>17031</v>
      </c>
      <c r="W12" s="558">
        <v>17043</v>
      </c>
      <c r="X12" s="558">
        <v>17012</v>
      </c>
      <c r="Y12" s="558">
        <v>17114</v>
      </c>
    </row>
    <row r="13" spans="2:25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  <c r="U13" s="558">
        <v>6166</v>
      </c>
      <c r="V13" s="558">
        <v>6208</v>
      </c>
      <c r="W13" s="558">
        <v>6210</v>
      </c>
      <c r="X13" s="558">
        <v>6253</v>
      </c>
      <c r="Y13" s="558">
        <v>6297</v>
      </c>
    </row>
    <row r="14" spans="2:25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  <c r="U14" s="559">
        <v>23371</v>
      </c>
      <c r="V14" s="559">
        <v>23239</v>
      </c>
      <c r="W14" s="559">
        <v>23253</v>
      </c>
      <c r="X14" s="559">
        <v>23265</v>
      </c>
      <c r="Y14" s="559">
        <v>23411</v>
      </c>
    </row>
    <row r="15" spans="2:25" s="14" customFormat="1" x14ac:dyDescent="0.25"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2:25" s="14" customFormat="1" x14ac:dyDescent="0.25">
      <c r="L16" s="26"/>
      <c r="N16" s="81"/>
      <c r="O16" s="81"/>
      <c r="P16" s="81"/>
      <c r="Q16" s="81"/>
      <c r="R16" s="81"/>
    </row>
    <row r="17" spans="12:25" s="14" customFormat="1" x14ac:dyDescent="0.25">
      <c r="L17" s="26"/>
      <c r="N17" s="81"/>
      <c r="O17" s="81"/>
      <c r="P17" s="81"/>
      <c r="Q17" s="81"/>
      <c r="R17" s="81"/>
    </row>
    <row r="18" spans="12:25" s="14" customFormat="1" x14ac:dyDescent="0.25">
      <c r="L18" s="26"/>
      <c r="N18" s="81"/>
      <c r="O18" s="81"/>
      <c r="P18" s="81"/>
      <c r="Q18" s="81"/>
      <c r="R18" s="81"/>
    </row>
    <row r="19" spans="12:25" s="14" customFormat="1" x14ac:dyDescent="0.25">
      <c r="L19" s="26"/>
      <c r="N19" s="81"/>
      <c r="O19" s="81"/>
      <c r="P19" s="81"/>
      <c r="Q19" s="81"/>
      <c r="R19" s="81"/>
    </row>
    <row r="20" spans="12:25" s="14" customFormat="1" x14ac:dyDescent="0.25">
      <c r="L20" s="26"/>
      <c r="N20" s="81"/>
      <c r="O20" s="81"/>
      <c r="P20" s="81"/>
      <c r="Q20" s="81"/>
      <c r="R20" s="81"/>
    </row>
    <row r="21" spans="12:25" s="14" customFormat="1" x14ac:dyDescent="0.25">
      <c r="L21" s="26"/>
      <c r="N21" s="81"/>
      <c r="O21" s="81"/>
      <c r="P21" s="81"/>
      <c r="Q21" s="81"/>
      <c r="R21" s="81"/>
    </row>
    <row r="22" spans="12:25" s="14" customFormat="1" x14ac:dyDescent="0.25">
      <c r="L22" s="26"/>
      <c r="N22" s="81"/>
      <c r="O22" s="81"/>
      <c r="P22" s="81"/>
      <c r="Q22" s="81"/>
      <c r="R22" s="81"/>
    </row>
    <row r="23" spans="12:25" s="14" customFormat="1" x14ac:dyDescent="0.25">
      <c r="L23" s="26"/>
      <c r="N23" s="81"/>
      <c r="O23" s="81"/>
      <c r="P23" s="81"/>
      <c r="Q23" s="81"/>
      <c r="R23" s="81"/>
    </row>
    <row r="24" spans="12:25" s="14" customFormat="1" x14ac:dyDescent="0.25">
      <c r="L24" s="26"/>
      <c r="N24" s="81"/>
      <c r="O24" s="81"/>
      <c r="P24" s="81"/>
      <c r="Q24" s="81"/>
      <c r="R24" s="81"/>
    </row>
    <row r="25" spans="12:25" s="14" customFormat="1" x14ac:dyDescent="0.25">
      <c r="L25" s="26"/>
      <c r="N25" s="81"/>
      <c r="O25" s="81"/>
      <c r="P25" s="81"/>
      <c r="Q25" s="81"/>
      <c r="R25" s="81"/>
    </row>
    <row r="26" spans="12:25" s="14" customFormat="1" x14ac:dyDescent="0.25">
      <c r="L26" s="26"/>
      <c r="N26" s="81"/>
      <c r="O26" s="81"/>
      <c r="P26" s="81"/>
      <c r="Q26" s="81"/>
      <c r="R26" s="81"/>
    </row>
    <row r="27" spans="12:25" s="14" customFormat="1" x14ac:dyDescent="0.25">
      <c r="L27" s="26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2:25" s="14" customFormat="1" x14ac:dyDescent="0.25">
      <c r="L28" s="26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2:25" s="14" customFormat="1" x14ac:dyDescent="0.25">
      <c r="L29" s="26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2:25" s="14" customFormat="1" x14ac:dyDescent="0.25">
      <c r="L30" s="26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2:25" s="14" customFormat="1" x14ac:dyDescent="0.25">
      <c r="L31" s="2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2:25" s="14" customFormat="1" x14ac:dyDescent="0.25">
      <c r="L32" s="26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2:25" s="14" customFormat="1" x14ac:dyDescent="0.25">
      <c r="L33" s="26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2:25" s="14" customFormat="1" x14ac:dyDescent="0.25">
      <c r="L34" s="26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2:25" s="14" customFormat="1" x14ac:dyDescent="0.25">
      <c r="L35" s="26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2:25" s="14" customFormat="1" x14ac:dyDescent="0.25">
      <c r="L36" s="26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2:25" s="14" customFormat="1" x14ac:dyDescent="0.25">
      <c r="L37" s="26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2:25" s="14" customFormat="1" x14ac:dyDescent="0.25">
      <c r="L38" s="26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2:25" s="14" customFormat="1" x14ac:dyDescent="0.25">
      <c r="L39" s="26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2:25" s="14" customFormat="1" x14ac:dyDescent="0.25">
      <c r="L40" s="26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2:25" s="14" customFormat="1" x14ac:dyDescent="0.25">
      <c r="L41" s="26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2:25" s="14" customFormat="1" x14ac:dyDescent="0.25">
      <c r="L42" s="26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2:25" s="14" customFormat="1" x14ac:dyDescent="0.25">
      <c r="L43" s="26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2:25" s="14" customFormat="1" x14ac:dyDescent="0.25">
      <c r="L44" s="26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</sheetData>
  <mergeCells count="46"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L2:L3"/>
    <mergeCell ref="M10:M11"/>
    <mergeCell ref="P2:P3"/>
    <mergeCell ref="P10:P11"/>
    <mergeCell ref="D2:D3"/>
    <mergeCell ref="E2:E3"/>
    <mergeCell ref="Y2:Y3"/>
    <mergeCell ref="Y10:Y11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  <mergeCell ref="F10:F11"/>
    <mergeCell ref="M2:M3"/>
    <mergeCell ref="R10:R11"/>
    <mergeCell ref="K2:K3"/>
    <mergeCell ref="O2:O3"/>
    <mergeCell ref="O10:O11"/>
    <mergeCell ref="X2:X3"/>
    <mergeCell ref="X10:X11"/>
    <mergeCell ref="V2:V3"/>
    <mergeCell ref="V10:V11"/>
    <mergeCell ref="T2:T3"/>
    <mergeCell ref="T10:T11"/>
    <mergeCell ref="W2:W3"/>
    <mergeCell ref="W10:W11"/>
    <mergeCell ref="U2:U3"/>
    <mergeCell ref="U10:U11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EQUITY!_Toc504140793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2018-09-11T08:38:02Z</dcterms:modified>
</cp:coreProperties>
</file>