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60" yWindow="0" windowWidth="17940" windowHeight="6800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externalReferences>
    <externalReference r:id="rId7"/>
  </externalReferences>
  <definedNames>
    <definedName name="_Toc493757706" localSheetId="2">KAPITAŁY!$B$383</definedName>
    <definedName name="_xlnm.Print_Area" localSheetId="0">'CAŁKOWITE DOCHODY'!$A$1:$XEM$39</definedName>
    <definedName name="_xlnm.Print_Area" localSheetId="4">'DANE OPERACYJNE'!$A$1:$AG$25</definedName>
    <definedName name="_xlnm.Print_Area" localSheetId="2">KAPITAŁY!$A$1:$L$400</definedName>
    <definedName name="_xlnm.Print_Area" localSheetId="3">PRZEPŁYWY!$A$1:$V$76</definedName>
    <definedName name="_xlnm.Print_Area" localSheetId="1">'SYTUACJA FINANSOWA'!$A$1:$W$75</definedName>
    <definedName name="_xlnm.Print_Area" localSheetId="5">'TABOR I ZATRUDNIENIE'!$A$1:$V$14</definedName>
  </definedNames>
  <calcPr calcId="152511"/>
</workbook>
</file>

<file path=xl/calcChain.xml><?xml version="1.0" encoding="utf-8"?>
<calcChain xmlns="http://schemas.openxmlformats.org/spreadsheetml/2006/main">
  <c r="V13" i="11" l="1"/>
  <c r="V4" i="11"/>
  <c r="AG12" i="8"/>
  <c r="T73" i="12"/>
  <c r="T72" i="12"/>
  <c r="T67" i="12"/>
  <c r="T62" i="12"/>
  <c r="T61" i="12"/>
  <c r="T60" i="12"/>
  <c r="T59" i="12"/>
  <c r="T58" i="12"/>
  <c r="T50" i="12"/>
  <c r="T48" i="12"/>
  <c r="T47" i="12"/>
  <c r="T46" i="12"/>
  <c r="T40" i="12"/>
  <c r="T39" i="12"/>
  <c r="T26" i="12"/>
  <c r="T25" i="12"/>
  <c r="T24" i="12"/>
  <c r="T23" i="12"/>
  <c r="T22" i="12"/>
  <c r="T21" i="12"/>
  <c r="T18" i="12"/>
  <c r="T15" i="12"/>
  <c r="T14" i="12"/>
  <c r="T13" i="12"/>
  <c r="T11" i="12"/>
  <c r="T10" i="12"/>
  <c r="T9" i="12"/>
  <c r="T7" i="12"/>
  <c r="W70" i="5"/>
  <c r="W69" i="5"/>
  <c r="W68" i="5"/>
  <c r="W67" i="5"/>
  <c r="W66" i="5"/>
  <c r="W65" i="5"/>
  <c r="W64" i="5"/>
  <c r="W60" i="5"/>
  <c r="W59" i="5"/>
  <c r="W58" i="5"/>
  <c r="W57" i="5"/>
  <c r="W56" i="5"/>
  <c r="W55" i="5"/>
  <c r="W54" i="5"/>
  <c r="W48" i="5"/>
  <c r="W47" i="5"/>
  <c r="W46" i="5"/>
  <c r="W45" i="5"/>
  <c r="W44" i="5"/>
  <c r="W28" i="5"/>
  <c r="W27" i="5"/>
  <c r="W26" i="5"/>
  <c r="W25" i="5"/>
  <c r="W24" i="5"/>
  <c r="W23" i="5"/>
  <c r="W17" i="5"/>
  <c r="W16" i="5"/>
  <c r="W15" i="5"/>
  <c r="W14" i="5"/>
  <c r="W13" i="5"/>
  <c r="W12" i="5"/>
  <c r="W10" i="5"/>
  <c r="W9" i="5"/>
  <c r="V11" i="4"/>
  <c r="V22" i="4"/>
  <c r="T69" i="12" l="1"/>
  <c r="T54" i="12"/>
  <c r="T28" i="12"/>
  <c r="T33" i="12" s="1"/>
  <c r="W71" i="5"/>
  <c r="W61" i="5"/>
  <c r="W49" i="5"/>
  <c r="W51" i="5" s="1"/>
  <c r="W29" i="5"/>
  <c r="W32" i="5" s="1"/>
  <c r="W20" i="5"/>
  <c r="V26" i="4"/>
  <c r="V34" i="4" s="1"/>
  <c r="V39" i="4" s="1"/>
  <c r="V24" i="4"/>
  <c r="U4" i="11"/>
  <c r="S75" i="12"/>
  <c r="S71" i="12"/>
  <c r="S69" i="12"/>
  <c r="S54" i="12"/>
  <c r="S28" i="12"/>
  <c r="S33" i="12" s="1"/>
  <c r="V74" i="5"/>
  <c r="V72" i="5"/>
  <c r="V71" i="5"/>
  <c r="V61" i="5"/>
  <c r="V51" i="5"/>
  <c r="V49" i="5"/>
  <c r="V33" i="5"/>
  <c r="V32" i="5"/>
  <c r="V29" i="5"/>
  <c r="V20" i="5"/>
  <c r="U22" i="4"/>
  <c r="U24" i="4" s="1"/>
  <c r="U11" i="4"/>
  <c r="U13" i="11"/>
  <c r="T71" i="12" l="1"/>
  <c r="T75" i="12" s="1"/>
  <c r="W72" i="5"/>
  <c r="W74" i="5" s="1"/>
  <c r="W33" i="5"/>
  <c r="U26" i="4"/>
  <c r="U34" i="4" s="1"/>
  <c r="U39" i="4" s="1"/>
  <c r="T20" i="5"/>
  <c r="T29" i="5"/>
  <c r="T32" i="5" s="1"/>
  <c r="T33" i="5" s="1"/>
  <c r="T49" i="5"/>
  <c r="T51" i="5"/>
  <c r="T61" i="5"/>
  <c r="T71" i="5"/>
  <c r="P20" i="5"/>
  <c r="P29" i="5"/>
  <c r="P32" i="5" s="1"/>
  <c r="P33" i="5" s="1"/>
  <c r="P49" i="5"/>
  <c r="P51" i="5" s="1"/>
  <c r="P61" i="5"/>
  <c r="P71" i="5"/>
  <c r="P72" i="5" s="1"/>
  <c r="P74" i="5" l="1"/>
  <c r="T72" i="5"/>
  <c r="T74" i="5" s="1"/>
  <c r="AE25" i="8"/>
  <c r="AE12" i="8"/>
  <c r="AD12" i="8"/>
  <c r="T13" i="11"/>
  <c r="T4" i="11"/>
  <c r="M28" i="12" l="1"/>
  <c r="Q28" i="12"/>
  <c r="Z22" i="4" l="1"/>
  <c r="Z11" i="4"/>
  <c r="AA11" i="4"/>
  <c r="AA22" i="4"/>
  <c r="Z26" i="4" l="1"/>
  <c r="Z34" i="4" s="1"/>
  <c r="Z39" i="4" s="1"/>
  <c r="AA26" i="4"/>
  <c r="AA34" i="4" s="1"/>
  <c r="AA39" i="4" l="1"/>
  <c r="Z24" i="4"/>
  <c r="AA24" i="4"/>
  <c r="AC12" i="8" l="1"/>
  <c r="R26" i="4"/>
  <c r="R24" i="4" l="1"/>
  <c r="AB25" i="8"/>
  <c r="AA25" i="8"/>
  <c r="AA12" i="8"/>
  <c r="AB12" i="8" l="1"/>
  <c r="D24" i="4" l="1"/>
  <c r="E24" i="4"/>
  <c r="F24" i="4"/>
  <c r="G24" i="4"/>
  <c r="H24" i="4"/>
  <c r="I24" i="4"/>
  <c r="J24" i="4"/>
  <c r="K24" i="4"/>
  <c r="L24" i="4"/>
  <c r="M24" i="4"/>
  <c r="N24" i="4"/>
  <c r="O24" i="4"/>
  <c r="M61" i="5" l="1"/>
  <c r="P24" i="4" l="1"/>
</calcChain>
</file>

<file path=xl/sharedStrings.xml><?xml version="1.0" encoding="utf-8"?>
<sst xmlns="http://schemas.openxmlformats.org/spreadsheetml/2006/main" count="2099" uniqueCount="502">
  <si>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</si>
  <si>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</si>
  <si>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</si>
  <si>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</si>
  <si>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</si>
  <si>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</si>
  <si>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</si>
  <si>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</si>
  <si>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</si>
  <si>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</si>
  <si>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</si>
  <si>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</si>
  <si>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</si>
  <si>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</si>
  <si>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</si>
  <si>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</si>
  <si>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</si>
  <si>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</si>
  <si>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</si>
  <si>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</si>
  <si>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</si>
  <si>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</si>
  <si>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</si>
  <si>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</si>
  <si>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</si>
  <si>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</si>
  <si>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</si>
  <si>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</si>
  <si>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</si>
  <si>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</si>
  <si>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</si>
  <si>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</si>
  <si>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</si>
  <si>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</si>
  <si>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</si>
  <si>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</si>
  <si>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</si>
  <si>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</si>
  <si>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</si>
  <si>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</si>
  <si>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</si>
  <si>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</si>
  <si>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</si>
  <si>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</si>
  <si>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</si>
  <si>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</si>
  <si>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</si>
  <si>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</si>
  <si>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</si>
  <si>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</si>
  <si>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</si>
  <si>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</si>
  <si>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</si>
  <si>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</si>
  <si>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</si>
  <si>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</si>
  <si>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</si>
  <si>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</si>
  <si>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</si>
  <si>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</si>
  <si>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</si>
  <si>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</si>
  <si>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</si>
  <si>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</si>
  <si>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</si>
  <si>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</si>
  <si>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</si>
  <si>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</si>
  <si>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</si>
  <si>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</si>
  <si>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</si>
  <si>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</si>
  <si>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</si>
  <si>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</si>
  <si>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</si>
  <si>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</si>
  <si>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</si>
  <si>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</si>
  <si>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</si>
  <si>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</si>
  <si>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</si>
  <si>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</si>
  <si>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</si>
  <si>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</si>
  <si>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</si>
  <si>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</si>
  <si>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</si>
  <si>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</si>
  <si>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</si>
  <si>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</si>
  <si>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</si>
  <si>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</si>
  <si>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</si>
  <si>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</si>
  <si>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</si>
  <si>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</si>
  <si>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</si>
  <si>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</si>
  <si>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</si>
  <si>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</si>
  <si>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</si>
  <si>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</si>
  <si>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</si>
  <si>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</si>
  <si>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</si>
  <si>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</si>
  <si>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</si>
  <si>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</si>
  <si>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</si>
  <si>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</si>
  <si>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</si>
  <si>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</si>
  <si>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</si>
  <si>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</si>
  <si>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</si>
  <si>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</si>
  <si>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</si>
  <si>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</si>
  <si>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</si>
  <si>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</si>
  <si>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</si>
  <si>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</si>
  <si>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</si>
  <si>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</si>
  <si>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</si>
  <si>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</si>
  <si>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</si>
  <si>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</si>
  <si>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</si>
  <si>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</si>
  <si>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</si>
  <si>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</si>
  <si>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</si>
  <si>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</si>
  <si>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</si>
  <si>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</si>
  <si>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</si>
  <si>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</si>
  <si>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</si>
  <si>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</si>
  <si>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</si>
  <si>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</si>
  <si>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</si>
  <si>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</si>
  <si>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</si>
  <si>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</si>
  <si>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</si>
  <si>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</si>
  <si>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</si>
  <si>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</si>
  <si>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</si>
  <si>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</si>
  <si>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</si>
  <si>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</si>
  <si>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</si>
  <si>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</si>
  <si>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</si>
  <si>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</si>
  <si>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</si>
  <si>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</si>
  <si>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</si>
  <si>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</si>
  <si>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</si>
  <si>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</si>
  <si>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</si>
  <si>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</si>
  <si>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</si>
  <si>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</si>
  <si>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</si>
  <si>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</si>
  <si>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</si>
  <si>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</si>
  <si>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</si>
  <si>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</si>
  <si>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</si>
  <si>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</si>
  <si>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</si>
  <si>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</si>
  <si>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</si>
  <si>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</si>
  <si>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</si>
  <si>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</si>
  <si>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</si>
  <si>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</si>
  <si>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</si>
  <si>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</si>
  <si>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</si>
  <si>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</si>
  <si>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</si>
  <si>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</si>
  <si>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</si>
  <si>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</si>
  <si>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</si>
  <si>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</si>
  <si>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</si>
  <si>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</si>
  <si>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</si>
  <si>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</si>
  <si>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</si>
  <si>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</si>
  <si>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</si>
  <si>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</si>
  <si>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</si>
  <si>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</si>
  <si>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</si>
  <si>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</si>
  <si>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</si>
  <si>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</si>
  <si>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</si>
  <si>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</si>
  <si>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</si>
  <si>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</si>
  <si>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</si>
  <si>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</si>
  <si>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</si>
  <si>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</si>
  <si>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</si>
  <si>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</si>
  <si>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</si>
  <si>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</si>
  <si>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</si>
  <si>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</si>
  <si>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</si>
  <si>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</si>
  <si>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</si>
  <si>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</si>
  <si>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</si>
  <si>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</si>
  <si>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</si>
  <si>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</si>
  <si>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</si>
  <si>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</si>
  <si>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</si>
  <si>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</si>
  <si>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</si>
  <si>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</si>
  <si>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</si>
  <si>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</si>
  <si>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</si>
  <si>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</si>
  <si>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</si>
  <si>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</si>
  <si>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</si>
  <si>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</si>
  <si>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</si>
  <si>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</si>
  <si>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</si>
  <si>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</si>
  <si>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</si>
  <si>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</si>
  <si>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</si>
  <si>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</si>
  <si>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</si>
  <si>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</si>
  <si>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</si>
  <si>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</si>
  <si>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</si>
  <si>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</si>
  <si>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</si>
  <si>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</si>
  <si>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</si>
  <si>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</si>
  <si>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</si>
  <si>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</si>
  <si>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</si>
  <si>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</si>
  <si>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</si>
  <si>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</si>
  <si>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</si>
  <si>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</si>
  <si>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</si>
  <si>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</si>
  <si>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</si>
  <si>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</si>
  <si>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</si>
  <si>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</si>
  <si>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</si>
  <si>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</si>
  <si>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</si>
  <si>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</si>
  <si>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</si>
  <si>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</si>
  <si>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</si>
  <si>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</si>
  <si>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</si>
  <si>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</si>
  <si>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276 191</t>
  </si>
  <si>
    <t>615 343</t>
  </si>
  <si>
    <t>63 500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</si>
  <si>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</si>
  <si>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</si>
  <si>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</si>
  <si>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</si>
  <si>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</si>
  <si>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</si>
  <si>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</si>
  <si>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</si>
  <si>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</si>
  <si>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</si>
  <si>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</si>
  <si>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</si>
  <si>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</si>
  <si>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</si>
  <si>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</si>
  <si>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</si>
  <si>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</si>
  <si>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</si>
  <si>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</si>
  <si>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</si>
  <si>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</si>
  <si>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</si>
  <si>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</si>
  <si>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</si>
  <si>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</si>
  <si>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</si>
  <si>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</si>
  <si>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</si>
  <si>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</si>
  <si>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</si>
  <si>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</si>
  <si>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</si>
  <si>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</si>
  <si>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</si>
  <si>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</si>
  <si>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</si>
  <si>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</si>
  <si>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</si>
  <si>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</si>
  <si>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</si>
  <si>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</si>
  <si>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</si>
  <si>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</si>
  <si>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</si>
  <si>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</si>
  <si>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</si>
  <si>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</si>
  <si>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</si>
  <si>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</si>
  <si>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</si>
  <si>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</si>
  <si>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</si>
  <si>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</si>
  <si>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</si>
  <si>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</si>
  <si>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</si>
  <si>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</si>
  <si>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</si>
  <si>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</si>
  <si>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</si>
  <si>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</si>
  <si>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</si>
  <si>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</si>
  <si>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</si>
  <si>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</si>
  <si>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</si>
  <si>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</si>
  <si>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</si>
  <si>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</si>
  <si>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</si>
  <si>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</si>
  <si>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</si>
  <si>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</si>
  <si>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</si>
  <si>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</si>
  <si>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</si>
  <si>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</si>
  <si>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</si>
  <si>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</si>
  <si>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</si>
  <si>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</si>
  <si>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</si>
  <si>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</si>
  <si>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</si>
  <si>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</si>
  <si>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</si>
  <si>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</si>
  <si>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</si>
  <si>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</si>
  <si>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</si>
  <si>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</si>
  <si>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</si>
  <si>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</si>
  <si>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</si>
  <si>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</si>
  <si>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</si>
  <si>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</si>
  <si>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4 274 335</t>
  </si>
  <si>
    <t>Amortyzacja aktywów trwałych i niematerialnych</t>
  </si>
  <si>
    <t>(122 719)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</si>
  <si>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</si>
  <si>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</si>
  <si>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</si>
  <si>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</si>
  <si>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</si>
  <si>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</si>
  <si>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</si>
  <si>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</si>
  <si>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</si>
  <si>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</si>
  <si>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</si>
  <si>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</si>
  <si>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</si>
  <si>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</si>
  <si>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</si>
  <si>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</si>
  <si>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</si>
  <si>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</si>
  <si>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</si>
  <si>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</si>
  <si>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</si>
  <si>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</si>
  <si>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</si>
  <si>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</si>
  <si>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</si>
  <si>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</si>
  <si>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</si>
  <si>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</si>
  <si>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</si>
  <si>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</si>
  <si>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</si>
  <si>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</si>
  <si>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</si>
  <si>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</si>
  <si>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</si>
  <si>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</si>
  <si>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</si>
  <si>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</si>
  <si>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</si>
  <si>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</si>
  <si>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</si>
  <si>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</si>
  <si>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</si>
  <si>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</si>
  <si>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</si>
  <si>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</si>
  <si>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</si>
  <si>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</si>
  <si>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</si>
  <si>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</si>
  <si>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</si>
  <si>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</si>
  <si>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</si>
  <si>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</si>
  <si>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</si>
  <si>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</si>
  <si>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</si>
  <si>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</si>
  <si>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</si>
  <si>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</si>
  <si>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</si>
  <si>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</si>
  <si>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</si>
  <si>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(3 984)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</si>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</sst>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</fills>
  <borders count="30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</borders>
  <cellStyleXfs count="13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42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168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6" applyNumberFormat="1" applyFont="1" applyFill="1" applyAlignment="1">
      <alignment horizontal="right"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46" fillId="9" borderId="0" xfId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center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3" fontId="33" fillId="3" borderId="0" xfId="3" applyNumberFormat="1" applyFont="1" applyFill="1"/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</cellXfs>
  <cellStyles count="13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444448"/>
      <color rgb="FF800000"/>
      <color rgb="FF848484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8.%20Konferencja%20wynikowa%20za%20Q3%202017%20(28%20listopada%202017)\4.%20Prezentacja%20wynikowa\dane%20pomocnicze%20prezentacja%20wynik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>
        <row r="42">
          <cell r="C42">
            <v>4606836</v>
          </cell>
        </row>
        <row r="43">
          <cell r="C43">
            <v>44296</v>
          </cell>
        </row>
        <row r="44">
          <cell r="C44">
            <v>1218</v>
          </cell>
        </row>
        <row r="45">
          <cell r="C45">
            <v>54236</v>
          </cell>
        </row>
        <row r="46">
          <cell r="C46">
            <v>1749</v>
          </cell>
        </row>
        <row r="47">
          <cell r="C47">
            <v>9014</v>
          </cell>
        </row>
        <row r="48">
          <cell r="C48">
            <v>29627</v>
          </cell>
        </row>
        <row r="49">
          <cell r="C49">
            <v>141987</v>
          </cell>
        </row>
        <row r="53">
          <cell r="C53">
            <v>134451</v>
          </cell>
        </row>
        <row r="54">
          <cell r="C54">
            <v>696786</v>
          </cell>
        </row>
        <row r="55">
          <cell r="C55">
            <v>1436</v>
          </cell>
        </row>
        <row r="56">
          <cell r="C56">
            <v>263415</v>
          </cell>
        </row>
        <row r="57">
          <cell r="C57">
            <v>27162</v>
          </cell>
        </row>
        <row r="58">
          <cell r="C58">
            <v>388726</v>
          </cell>
        </row>
      </sheetData>
      <sheetData sheetId="6">
        <row r="41">
          <cell r="C41">
            <v>2239346</v>
          </cell>
        </row>
        <row r="42">
          <cell r="C42">
            <v>618050</v>
          </cell>
        </row>
        <row r="43">
          <cell r="C43">
            <v>-210</v>
          </cell>
        </row>
        <row r="44">
          <cell r="C44">
            <v>68784</v>
          </cell>
        </row>
        <row r="45">
          <cell r="C45">
            <v>382682</v>
          </cell>
        </row>
        <row r="49">
          <cell r="C49">
            <v>1105075</v>
          </cell>
        </row>
        <row r="50">
          <cell r="C50">
            <v>101023</v>
          </cell>
        </row>
        <row r="51">
          <cell r="C51">
            <v>1199</v>
          </cell>
        </row>
        <row r="52">
          <cell r="C52">
            <v>548698</v>
          </cell>
        </row>
        <row r="53">
          <cell r="C53">
            <v>24375</v>
          </cell>
        </row>
        <row r="54">
          <cell r="C54">
            <v>0</v>
          </cell>
        </row>
        <row r="55">
          <cell r="C55">
            <v>108921</v>
          </cell>
        </row>
        <row r="59">
          <cell r="C59">
            <v>215572</v>
          </cell>
        </row>
        <row r="60">
          <cell r="C60">
            <v>49488</v>
          </cell>
        </row>
        <row r="61">
          <cell r="C61">
            <v>629768</v>
          </cell>
        </row>
        <row r="62">
          <cell r="C62">
            <v>115135</v>
          </cell>
        </row>
        <row r="63">
          <cell r="C63">
            <v>59527</v>
          </cell>
        </row>
        <row r="64">
          <cell r="C64">
            <v>116754</v>
          </cell>
        </row>
        <row r="65">
          <cell r="C65">
            <v>16752</v>
          </cell>
        </row>
      </sheetData>
      <sheetData sheetId="7">
        <row r="56">
          <cell r="D56">
            <v>74205</v>
          </cell>
        </row>
        <row r="58">
          <cell r="D58">
            <v>428725</v>
          </cell>
        </row>
        <row r="59">
          <cell r="D59">
            <v>247</v>
          </cell>
        </row>
        <row r="60">
          <cell r="D60">
            <v>-5285</v>
          </cell>
        </row>
        <row r="61">
          <cell r="D61">
            <v>-2868</v>
          </cell>
        </row>
        <row r="62">
          <cell r="D62">
            <v>19416</v>
          </cell>
        </row>
        <row r="63">
          <cell r="D63">
            <v>-1430</v>
          </cell>
        </row>
        <row r="66">
          <cell r="D66">
            <v>-19297</v>
          </cell>
        </row>
        <row r="68">
          <cell r="D68">
            <v>-55014</v>
          </cell>
        </row>
        <row r="69">
          <cell r="D69">
            <v>-681</v>
          </cell>
        </row>
        <row r="70">
          <cell r="D70">
            <v>-2760</v>
          </cell>
        </row>
        <row r="71">
          <cell r="D71">
            <v>-8156</v>
          </cell>
        </row>
        <row r="72">
          <cell r="D72">
            <v>-5512</v>
          </cell>
        </row>
        <row r="73">
          <cell r="D73">
            <v>71538</v>
          </cell>
        </row>
        <row r="77">
          <cell r="D77">
            <v>-367906</v>
          </cell>
        </row>
        <row r="78">
          <cell r="D78">
            <v>8475</v>
          </cell>
        </row>
        <row r="80">
          <cell r="D80">
            <v>6339</v>
          </cell>
        </row>
        <row r="81">
          <cell r="D81">
            <v>3174</v>
          </cell>
        </row>
        <row r="82">
          <cell r="D82">
            <v>-121</v>
          </cell>
        </row>
        <row r="83">
          <cell r="D83">
            <v>-257000</v>
          </cell>
        </row>
        <row r="86">
          <cell r="D86">
            <v>-47484</v>
          </cell>
        </row>
        <row r="87">
          <cell r="D87">
            <v>-4748</v>
          </cell>
        </row>
        <row r="88">
          <cell r="D88">
            <v>50521</v>
          </cell>
        </row>
        <row r="89">
          <cell r="D89">
            <v>-194074</v>
          </cell>
        </row>
        <row r="90">
          <cell r="D90">
            <v>-21525</v>
          </cell>
        </row>
        <row r="92">
          <cell r="D92">
            <v>-2106</v>
          </cell>
        </row>
        <row r="95">
          <cell r="D95">
            <v>755919</v>
          </cell>
        </row>
        <row r="96">
          <cell r="D96">
            <v>1038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XEM68"/>
  <sheetViews>
    <sheetView showGridLines="0" tabSelected="1" view="pageBreakPreview" topLeftCell="A19" zoomScale="55" zoomScaleNormal="100" zoomScaleSheetLayoutView="55" workbookViewId="0">
      <pane xSplit="3" topLeftCell="R1" activePane="topRight" state="frozen"/>
      <selection activeCell="Y26" sqref="Y26"/>
      <selection pane="topRight" activeCell="B44" sqref="B44"/>
    </sheetView>
  </sheetViews>
  <sheetFormatPr defaultColWidth="9.1796875" defaultRowHeight="14.5" x14ac:dyDescent="0.35"/>
  <cols>
    <col min="1" max="1" width="2.54296875" style="40" customWidth="1"/>
    <col min="2" max="2" width="61.81640625" style="40" customWidth="1"/>
    <col min="3" max="3" width="2.1796875" style="56" customWidth="1"/>
    <col min="4" max="5" width="13.1796875" style="40" bestFit="1" customWidth="1"/>
    <col min="6" max="11" width="13.1796875" style="57" bestFit="1" customWidth="1"/>
    <col min="12" max="12" width="11.1796875" style="57" customWidth="1"/>
    <col min="13" max="22" width="13.1796875" style="57" customWidth="1"/>
    <col min="24" max="26" width="13.1796875" style="40" customWidth="1"/>
    <col min="27" max="27" width="11.81640625" customWidth="1"/>
    <col min="28" max="132" width="8.81640625" customWidth="1"/>
    <col min="133" max="16384" width="9.1796875" style="40"/>
  </cols>
  <sheetData>
    <row r="1" spans="1:132" x14ac:dyDescent="0.35">
      <c r="A1" s="391"/>
      <c r="B1" s="93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132" ht="15" thickBot="1" x14ac:dyDescent="0.4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132" ht="15" thickBot="1" x14ac:dyDescent="0.4">
      <c r="B3" s="343"/>
      <c r="C3" s="43"/>
      <c r="D3" s="343" t="s">
        <v>178</v>
      </c>
      <c r="E3" s="343" t="s">
        <v>172</v>
      </c>
      <c r="F3" s="343" t="s">
        <v>174</v>
      </c>
      <c r="G3" s="343" t="s">
        <v>176</v>
      </c>
      <c r="H3" s="343" t="s">
        <v>177</v>
      </c>
      <c r="I3" s="343" t="s">
        <v>173</v>
      </c>
      <c r="J3" s="343" t="s">
        <v>175</v>
      </c>
      <c r="K3" s="343" t="s">
        <v>170</v>
      </c>
      <c r="L3" s="343" t="s">
        <v>370</v>
      </c>
      <c r="M3" s="343" t="s">
        <v>191</v>
      </c>
      <c r="N3" s="343" t="s">
        <v>258</v>
      </c>
      <c r="O3" s="343" t="s">
        <v>285</v>
      </c>
      <c r="P3" s="343" t="s">
        <v>368</v>
      </c>
      <c r="Q3" s="343" t="s">
        <v>394</v>
      </c>
      <c r="R3" s="343" t="s">
        <v>417</v>
      </c>
      <c r="S3" s="343" t="s">
        <v>429</v>
      </c>
      <c r="T3" s="343" t="s">
        <v>461</v>
      </c>
      <c r="U3" s="343" t="s">
        <v>476</v>
      </c>
      <c r="V3" s="343" t="s">
        <v>491</v>
      </c>
      <c r="X3" s="343">
        <v>2013</v>
      </c>
      <c r="Y3" s="343">
        <v>2014</v>
      </c>
      <c r="Z3" s="343">
        <v>2015</v>
      </c>
      <c r="AA3" s="343">
        <v>2016</v>
      </c>
    </row>
    <row r="4" spans="1:132" ht="15" thickBot="1" x14ac:dyDescent="0.4">
      <c r="B4" s="344"/>
      <c r="C4" s="25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  <c r="T4" s="344" t="s">
        <v>1</v>
      </c>
      <c r="U4" s="344" t="s">
        <v>1</v>
      </c>
      <c r="V4" s="344" t="s">
        <v>1</v>
      </c>
      <c r="X4" s="344" t="s">
        <v>1</v>
      </c>
      <c r="Y4" s="344" t="s">
        <v>1</v>
      </c>
      <c r="Z4" s="344" t="s">
        <v>1</v>
      </c>
      <c r="AA4" s="344" t="s">
        <v>1</v>
      </c>
    </row>
    <row r="5" spans="1:132" x14ac:dyDescent="0.35">
      <c r="B5" s="42"/>
      <c r="C5" s="43"/>
      <c r="D5" s="494"/>
      <c r="E5" s="494"/>
      <c r="F5" s="494"/>
      <c r="G5" s="44"/>
      <c r="H5" s="44"/>
      <c r="I5" s="44"/>
      <c r="J5" s="494"/>
      <c r="K5" s="494"/>
      <c r="L5" s="288"/>
      <c r="M5" s="494"/>
      <c r="N5" s="497"/>
      <c r="O5" s="285"/>
      <c r="P5" s="285"/>
      <c r="Q5" s="285"/>
      <c r="R5" s="285"/>
      <c r="S5" s="285"/>
      <c r="T5" s="285"/>
      <c r="U5" s="285"/>
      <c r="V5" s="285"/>
      <c r="X5" s="494"/>
      <c r="Y5" s="494"/>
      <c r="Z5" s="288"/>
    </row>
    <row r="6" spans="1:132" x14ac:dyDescent="0.35">
      <c r="B6" s="94" t="s">
        <v>2</v>
      </c>
      <c r="C6" s="43"/>
      <c r="D6" s="496"/>
      <c r="E6" s="495"/>
      <c r="F6" s="495"/>
      <c r="G6" s="45"/>
      <c r="H6" s="45"/>
      <c r="I6" s="45"/>
      <c r="J6" s="495"/>
      <c r="K6" s="495"/>
      <c r="L6" s="290"/>
      <c r="M6" s="495"/>
      <c r="N6" s="498"/>
      <c r="O6" s="287"/>
      <c r="P6" s="287"/>
      <c r="Q6" s="408"/>
      <c r="R6" s="408"/>
      <c r="S6" s="408"/>
      <c r="T6" s="287"/>
      <c r="U6" s="287"/>
      <c r="V6" s="287"/>
      <c r="X6" s="495"/>
      <c r="Y6" s="496"/>
      <c r="Z6" s="289"/>
    </row>
    <row r="7" spans="1:132" s="102" customFormat="1" x14ac:dyDescent="0.35">
      <c r="B7" s="130" t="s">
        <v>266</v>
      </c>
      <c r="C7" s="99"/>
      <c r="D7" s="129">
        <v>1022691</v>
      </c>
      <c r="E7" s="129">
        <v>1129983</v>
      </c>
      <c r="F7" s="129">
        <v>1198874</v>
      </c>
      <c r="G7" s="129">
        <v>1202373</v>
      </c>
      <c r="H7" s="129">
        <v>1004259</v>
      </c>
      <c r="I7" s="129">
        <v>1049067</v>
      </c>
      <c r="J7" s="129">
        <v>1047122</v>
      </c>
      <c r="K7" s="129">
        <v>1061723</v>
      </c>
      <c r="L7" s="129">
        <v>880557</v>
      </c>
      <c r="M7" s="129">
        <v>1015982</v>
      </c>
      <c r="N7" s="129">
        <v>1187347</v>
      </c>
      <c r="O7" s="129">
        <v>1246450</v>
      </c>
      <c r="P7" s="129">
        <v>1014043</v>
      </c>
      <c r="Q7" s="129">
        <v>1074810</v>
      </c>
      <c r="R7" s="129">
        <v>1077038</v>
      </c>
      <c r="S7" s="129">
        <v>1175983</v>
      </c>
      <c r="T7" s="129">
        <v>1077580</v>
      </c>
      <c r="U7" s="129">
        <v>1148622</v>
      </c>
      <c r="V7" s="129">
        <v>1175981</v>
      </c>
      <c r="X7" s="129">
        <v>4553921</v>
      </c>
      <c r="Y7" s="129">
        <v>4162171</v>
      </c>
      <c r="Z7" s="129">
        <v>4330336</v>
      </c>
      <c r="AA7" s="129">
        <v>4341874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</row>
    <row r="8" spans="1:132" s="102" customFormat="1" x14ac:dyDescent="0.35">
      <c r="B8" s="130" t="s">
        <v>3</v>
      </c>
      <c r="C8" s="131"/>
      <c r="D8" s="129">
        <v>23857</v>
      </c>
      <c r="E8" s="129">
        <v>90192</v>
      </c>
      <c r="F8" s="129">
        <v>26835</v>
      </c>
      <c r="G8" s="129">
        <v>22885</v>
      </c>
      <c r="H8" s="129">
        <v>12431</v>
      </c>
      <c r="I8" s="129">
        <v>11224</v>
      </c>
      <c r="J8" s="129">
        <v>15962</v>
      </c>
      <c r="K8" s="129">
        <v>15285</v>
      </c>
      <c r="L8" s="129">
        <v>8164</v>
      </c>
      <c r="M8" s="129">
        <v>9510</v>
      </c>
      <c r="N8" s="129">
        <v>7838</v>
      </c>
      <c r="O8" s="129">
        <v>7620</v>
      </c>
      <c r="P8" s="129">
        <v>8757</v>
      </c>
      <c r="Q8" s="129">
        <v>4848</v>
      </c>
      <c r="R8" s="129">
        <v>8834</v>
      </c>
      <c r="S8" s="129">
        <v>7646</v>
      </c>
      <c r="T8" s="129">
        <v>9920</v>
      </c>
      <c r="U8" s="129">
        <v>8112</v>
      </c>
      <c r="V8" s="129">
        <v>11298</v>
      </c>
      <c r="X8" s="129">
        <v>163769</v>
      </c>
      <c r="Y8" s="129">
        <v>54902</v>
      </c>
      <c r="Z8" s="129">
        <v>33132</v>
      </c>
      <c r="AA8" s="129">
        <v>30085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</row>
    <row r="9" spans="1:132" s="102" customFormat="1" x14ac:dyDescent="0.35">
      <c r="B9" s="128" t="s">
        <v>4</v>
      </c>
      <c r="C9" s="99"/>
      <c r="D9" s="234">
        <v>4773</v>
      </c>
      <c r="E9" s="234">
        <v>19734</v>
      </c>
      <c r="F9" s="234">
        <v>835</v>
      </c>
      <c r="G9" s="234">
        <v>54429</v>
      </c>
      <c r="H9" s="234">
        <v>21788</v>
      </c>
      <c r="I9" s="234">
        <v>1059</v>
      </c>
      <c r="J9" s="234">
        <v>5968</v>
      </c>
      <c r="K9" s="234">
        <v>11214</v>
      </c>
      <c r="L9" s="234">
        <v>9855</v>
      </c>
      <c r="M9" s="234">
        <v>140671</v>
      </c>
      <c r="N9" s="234">
        <v>11681</v>
      </c>
      <c r="O9" s="234">
        <v>30631</v>
      </c>
      <c r="P9" s="234">
        <v>11554</v>
      </c>
      <c r="Q9" s="234">
        <v>8997</v>
      </c>
      <c r="R9" s="234">
        <v>4893</v>
      </c>
      <c r="S9" s="234">
        <v>13866</v>
      </c>
      <c r="T9" s="234">
        <v>12701</v>
      </c>
      <c r="U9" s="234">
        <v>10478</v>
      </c>
      <c r="V9" s="234">
        <v>5607</v>
      </c>
      <c r="X9" s="234">
        <v>79771</v>
      </c>
      <c r="Y9" s="234">
        <v>57262</v>
      </c>
      <c r="Z9" s="234">
        <v>190665</v>
      </c>
      <c r="AA9" s="234">
        <v>39310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132" x14ac:dyDescent="0.3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1"/>
      <c r="O10" s="81"/>
      <c r="P10" s="81"/>
      <c r="Q10" s="81"/>
      <c r="R10" s="81"/>
      <c r="S10" s="81"/>
      <c r="T10" s="81"/>
      <c r="U10" s="81"/>
      <c r="V10" s="81"/>
      <c r="X10" s="48"/>
      <c r="Y10" s="48"/>
      <c r="Z10" s="48"/>
      <c r="AA10" s="81"/>
    </row>
    <row r="11" spans="1:132" x14ac:dyDescent="0.35">
      <c r="B11" s="94" t="s">
        <v>5</v>
      </c>
      <c r="C11" s="43"/>
      <c r="D11" s="95">
        <v>1051321</v>
      </c>
      <c r="E11" s="95">
        <v>1239909</v>
      </c>
      <c r="F11" s="95">
        <v>1226544</v>
      </c>
      <c r="G11" s="95">
        <v>1279687</v>
      </c>
      <c r="H11" s="95">
        <v>1038478</v>
      </c>
      <c r="I11" s="95">
        <v>1061350</v>
      </c>
      <c r="J11" s="95">
        <v>1069052</v>
      </c>
      <c r="K11" s="95">
        <v>1088222</v>
      </c>
      <c r="L11" s="95">
        <v>898576</v>
      </c>
      <c r="M11" s="95">
        <v>1166163</v>
      </c>
      <c r="N11" s="95">
        <v>1206866</v>
      </c>
      <c r="O11" s="95">
        <v>1284701</v>
      </c>
      <c r="P11" s="95">
        <v>1034354</v>
      </c>
      <c r="Q11" s="95">
        <v>1088655</v>
      </c>
      <c r="R11" s="95">
        <v>1090765</v>
      </c>
      <c r="S11" s="95">
        <v>1197495</v>
      </c>
      <c r="T11" s="95">
        <v>1100201</v>
      </c>
      <c r="U11" s="95">
        <f>SUM(U7:U9)</f>
        <v>1167212</v>
      </c>
      <c r="V11" s="95">
        <f>SUM(V7:V9)</f>
        <v>1192886</v>
      </c>
      <c r="X11" s="95">
        <v>4797461</v>
      </c>
      <c r="Y11" s="95" t="s">
        <v>386</v>
      </c>
      <c r="Z11" s="95">
        <f>SUM(Z7:Z9)</f>
        <v>4554133</v>
      </c>
      <c r="AA11" s="95">
        <f>SUM(AA7:AA9)</f>
        <v>4411269</v>
      </c>
    </row>
    <row r="12" spans="1:132" x14ac:dyDescent="0.3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29"/>
      <c r="O12" s="129"/>
      <c r="P12" s="129"/>
      <c r="Q12" s="129"/>
      <c r="R12" s="129"/>
      <c r="S12" s="129"/>
      <c r="T12" s="129"/>
      <c r="U12" s="129"/>
      <c r="V12" s="129"/>
      <c r="X12" s="48"/>
      <c r="Y12" s="48"/>
      <c r="Z12" s="48"/>
      <c r="AA12" s="129"/>
    </row>
    <row r="13" spans="1:132" s="102" customFormat="1" x14ac:dyDescent="0.35">
      <c r="B13" s="132" t="s">
        <v>6</v>
      </c>
      <c r="C13" s="99"/>
      <c r="D13" s="133">
        <v>90285</v>
      </c>
      <c r="E13" s="133">
        <v>95674</v>
      </c>
      <c r="F13" s="133">
        <v>94341</v>
      </c>
      <c r="G13" s="133">
        <v>108545</v>
      </c>
      <c r="H13" s="133">
        <v>90820</v>
      </c>
      <c r="I13" s="133">
        <v>90720</v>
      </c>
      <c r="J13" s="133">
        <v>90519</v>
      </c>
      <c r="K13" s="133">
        <v>95141</v>
      </c>
      <c r="L13" s="129">
        <v>102396</v>
      </c>
      <c r="M13" s="129">
        <v>101652</v>
      </c>
      <c r="N13" s="129">
        <v>120311</v>
      </c>
      <c r="O13" s="129">
        <v>330363</v>
      </c>
      <c r="P13" s="129">
        <v>142359</v>
      </c>
      <c r="Q13" s="129">
        <v>181779</v>
      </c>
      <c r="R13" s="129">
        <v>146152</v>
      </c>
      <c r="S13" s="129">
        <v>151302</v>
      </c>
      <c r="T13" s="129">
        <v>143841</v>
      </c>
      <c r="U13" s="129">
        <v>143519</v>
      </c>
      <c r="V13" s="129">
        <v>141612</v>
      </c>
      <c r="X13" s="129">
        <v>388845</v>
      </c>
      <c r="Y13" s="129">
        <v>382791</v>
      </c>
      <c r="Z13" s="129">
        <v>648982</v>
      </c>
      <c r="AA13" s="129">
        <v>621592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s="102" customFormat="1" x14ac:dyDescent="0.35">
      <c r="B14" s="128" t="s">
        <v>267</v>
      </c>
      <c r="C14" s="99"/>
      <c r="D14" s="101">
        <v>166438</v>
      </c>
      <c r="E14" s="133">
        <v>169101</v>
      </c>
      <c r="F14" s="243">
        <v>189758</v>
      </c>
      <c r="G14" s="243">
        <v>185936</v>
      </c>
      <c r="H14" s="133">
        <v>158539</v>
      </c>
      <c r="I14" s="133">
        <v>155267</v>
      </c>
      <c r="J14" s="133">
        <v>154290</v>
      </c>
      <c r="K14" s="133">
        <v>135465</v>
      </c>
      <c r="L14" s="129">
        <v>142011</v>
      </c>
      <c r="M14" s="129">
        <v>167736</v>
      </c>
      <c r="N14" s="129">
        <v>184162</v>
      </c>
      <c r="O14" s="129">
        <v>200402</v>
      </c>
      <c r="P14" s="129">
        <v>162818</v>
      </c>
      <c r="Q14" s="129">
        <v>163735</v>
      </c>
      <c r="R14" s="129">
        <v>165664</v>
      </c>
      <c r="S14" s="129">
        <v>182783</v>
      </c>
      <c r="T14" s="129">
        <v>170643</v>
      </c>
      <c r="U14" s="129">
        <v>170598</v>
      </c>
      <c r="V14" s="129">
        <v>172747</v>
      </c>
      <c r="X14" s="129">
        <v>711233</v>
      </c>
      <c r="Y14" s="129">
        <v>594010</v>
      </c>
      <c r="Z14" s="129">
        <v>696994</v>
      </c>
      <c r="AA14" s="129">
        <v>675000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s="102" customFormat="1" x14ac:dyDescent="0.35">
      <c r="B15" s="128" t="s">
        <v>7</v>
      </c>
      <c r="C15" s="99"/>
      <c r="D15" s="133">
        <v>356994</v>
      </c>
      <c r="E15" s="133">
        <v>381324</v>
      </c>
      <c r="F15" s="133">
        <v>399509</v>
      </c>
      <c r="G15" s="243">
        <v>439607</v>
      </c>
      <c r="H15" s="133">
        <v>320135</v>
      </c>
      <c r="I15" s="133">
        <v>317839</v>
      </c>
      <c r="J15" s="133">
        <v>328123</v>
      </c>
      <c r="K15" s="133">
        <v>353014</v>
      </c>
      <c r="L15" s="129">
        <v>269939</v>
      </c>
      <c r="M15" s="129">
        <v>339912</v>
      </c>
      <c r="N15" s="129">
        <v>408562</v>
      </c>
      <c r="O15" s="129">
        <v>481739</v>
      </c>
      <c r="P15" s="129">
        <v>366568</v>
      </c>
      <c r="Q15" s="129">
        <v>407558</v>
      </c>
      <c r="R15" s="129">
        <v>383358</v>
      </c>
      <c r="S15" s="129">
        <v>415575</v>
      </c>
      <c r="T15" s="129">
        <v>372006</v>
      </c>
      <c r="U15" s="129">
        <v>387618</v>
      </c>
      <c r="V15" s="129">
        <v>410619</v>
      </c>
      <c r="X15" s="129">
        <v>1577434</v>
      </c>
      <c r="Y15" s="129">
        <v>1315778</v>
      </c>
      <c r="Z15" s="129">
        <v>1501160</v>
      </c>
      <c r="AA15" s="129">
        <v>1573059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s="102" customFormat="1" x14ac:dyDescent="0.35">
      <c r="B16" s="128" t="s">
        <v>8</v>
      </c>
      <c r="C16" s="99"/>
      <c r="D16" s="133">
        <v>9316</v>
      </c>
      <c r="E16" s="133">
        <v>9218</v>
      </c>
      <c r="F16" s="133">
        <v>8330</v>
      </c>
      <c r="G16" s="243">
        <v>11010</v>
      </c>
      <c r="H16" s="133">
        <v>10717</v>
      </c>
      <c r="I16" s="133">
        <v>9614</v>
      </c>
      <c r="J16" s="133">
        <v>10372</v>
      </c>
      <c r="K16" s="133">
        <v>10432</v>
      </c>
      <c r="L16" s="129">
        <v>6686</v>
      </c>
      <c r="M16" s="129">
        <v>10774</v>
      </c>
      <c r="N16" s="129">
        <v>10855</v>
      </c>
      <c r="O16" s="129">
        <v>10134</v>
      </c>
      <c r="P16" s="129">
        <v>7026</v>
      </c>
      <c r="Q16" s="129">
        <v>11272</v>
      </c>
      <c r="R16" s="129">
        <v>11088</v>
      </c>
      <c r="S16" s="129">
        <v>6870</v>
      </c>
      <c r="T16" s="129">
        <v>10310</v>
      </c>
      <c r="U16" s="129">
        <v>10595</v>
      </c>
      <c r="V16" s="129">
        <v>9231</v>
      </c>
      <c r="X16" s="129">
        <v>37874</v>
      </c>
      <c r="Y16" s="129">
        <v>40759</v>
      </c>
      <c r="Z16" s="129">
        <v>38597</v>
      </c>
      <c r="AA16" s="129">
        <v>36256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2:132 16367:16367" s="102" customFormat="1" x14ac:dyDescent="0.35">
      <c r="B17" s="132" t="s">
        <v>9</v>
      </c>
      <c r="C17" s="99"/>
      <c r="D17" s="133">
        <v>374553</v>
      </c>
      <c r="E17" s="133">
        <v>365032</v>
      </c>
      <c r="F17" s="133">
        <v>587502</v>
      </c>
      <c r="G17" s="243">
        <v>387468</v>
      </c>
      <c r="H17" s="133">
        <v>363524</v>
      </c>
      <c r="I17" s="133">
        <v>361275</v>
      </c>
      <c r="J17" s="133">
        <v>348171</v>
      </c>
      <c r="K17" s="133">
        <v>671785</v>
      </c>
      <c r="L17" s="129">
        <v>319937</v>
      </c>
      <c r="M17" s="129">
        <v>386515</v>
      </c>
      <c r="N17" s="129">
        <v>371129</v>
      </c>
      <c r="O17" s="129">
        <v>395234</v>
      </c>
      <c r="P17" s="129">
        <v>385348</v>
      </c>
      <c r="Q17" s="129">
        <v>367644</v>
      </c>
      <c r="R17" s="129">
        <v>352754</v>
      </c>
      <c r="S17" s="129">
        <v>336555</v>
      </c>
      <c r="T17" s="129">
        <v>371185</v>
      </c>
      <c r="U17" s="129">
        <v>382475</v>
      </c>
      <c r="V17" s="129">
        <v>357761</v>
      </c>
      <c r="X17" s="129">
        <v>1714555</v>
      </c>
      <c r="Y17" s="129">
        <v>1698873</v>
      </c>
      <c r="Z17" s="129">
        <v>1484764</v>
      </c>
      <c r="AA17" s="129">
        <v>1442301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2:132 16367:16367" s="102" customFormat="1" x14ac:dyDescent="0.35">
      <c r="B18" s="128" t="s">
        <v>10</v>
      </c>
      <c r="C18" s="99"/>
      <c r="D18" s="133">
        <v>11607</v>
      </c>
      <c r="E18" s="133">
        <v>19059</v>
      </c>
      <c r="F18" s="133">
        <v>15869</v>
      </c>
      <c r="G18" s="243">
        <v>14949</v>
      </c>
      <c r="H18" s="133">
        <v>9185</v>
      </c>
      <c r="I18" s="133">
        <v>12733</v>
      </c>
      <c r="J18" s="133">
        <v>7438</v>
      </c>
      <c r="K18" s="133">
        <v>10985</v>
      </c>
      <c r="L18" s="129">
        <v>8858</v>
      </c>
      <c r="M18" s="129">
        <v>9032</v>
      </c>
      <c r="N18" s="129">
        <v>13386</v>
      </c>
      <c r="O18" s="129">
        <v>21838</v>
      </c>
      <c r="P18" s="129">
        <v>11563</v>
      </c>
      <c r="Q18" s="129">
        <v>14727</v>
      </c>
      <c r="R18" s="129">
        <v>12786</v>
      </c>
      <c r="S18" s="129">
        <v>16418</v>
      </c>
      <c r="T18" s="129">
        <v>13056</v>
      </c>
      <c r="U18" s="129">
        <v>14382</v>
      </c>
      <c r="V18" s="129">
        <v>13936</v>
      </c>
      <c r="X18" s="129">
        <v>61484</v>
      </c>
      <c r="Y18" s="129">
        <v>43955</v>
      </c>
      <c r="Z18" s="129">
        <v>53854</v>
      </c>
      <c r="AA18" s="129">
        <v>55494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2:132 16367:16367" s="102" customFormat="1" x14ac:dyDescent="0.35">
      <c r="B19" s="128" t="s">
        <v>11</v>
      </c>
      <c r="C19" s="99"/>
      <c r="D19" s="133">
        <v>17601</v>
      </c>
      <c r="E19" s="133">
        <v>80499</v>
      </c>
      <c r="F19" s="133">
        <v>21973</v>
      </c>
      <c r="G19" s="133">
        <v>15597</v>
      </c>
      <c r="H19" s="133">
        <v>8622</v>
      </c>
      <c r="I19" s="133">
        <v>7243</v>
      </c>
      <c r="J19" s="133">
        <v>10775</v>
      </c>
      <c r="K19" s="133">
        <v>11563</v>
      </c>
      <c r="L19" s="129">
        <v>6502</v>
      </c>
      <c r="M19" s="129">
        <v>5893</v>
      </c>
      <c r="N19" s="129">
        <v>6697</v>
      </c>
      <c r="O19" s="129">
        <v>6562</v>
      </c>
      <c r="P19" s="129">
        <v>8336</v>
      </c>
      <c r="Q19" s="129">
        <v>3580</v>
      </c>
      <c r="R19" s="129">
        <v>5425</v>
      </c>
      <c r="S19" s="129">
        <v>4725</v>
      </c>
      <c r="T19" s="129">
        <v>7396</v>
      </c>
      <c r="U19" s="129">
        <v>5594</v>
      </c>
      <c r="V19" s="129">
        <v>7877</v>
      </c>
      <c r="X19" s="129">
        <v>135670</v>
      </c>
      <c r="Y19" s="129">
        <v>38203</v>
      </c>
      <c r="Z19" s="129">
        <v>25654</v>
      </c>
      <c r="AA19" s="129">
        <v>22066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2:132 16367:16367" s="102" customFormat="1" x14ac:dyDescent="0.35">
      <c r="B20" s="128" t="s">
        <v>12</v>
      </c>
      <c r="C20" s="99"/>
      <c r="D20" s="235">
        <v>8488</v>
      </c>
      <c r="E20" s="235">
        <v>9698</v>
      </c>
      <c r="F20" s="235">
        <v>18683</v>
      </c>
      <c r="G20" s="235">
        <v>23312</v>
      </c>
      <c r="H20" s="235">
        <v>8467</v>
      </c>
      <c r="I20" s="235">
        <v>6176</v>
      </c>
      <c r="J20" s="235">
        <v>6557</v>
      </c>
      <c r="K20" s="235">
        <v>4522</v>
      </c>
      <c r="L20" s="235">
        <v>9877</v>
      </c>
      <c r="M20" s="235">
        <v>3780</v>
      </c>
      <c r="N20" s="235">
        <v>3650</v>
      </c>
      <c r="O20" s="235">
        <v>33718</v>
      </c>
      <c r="P20" s="235">
        <v>12144</v>
      </c>
      <c r="Q20" s="235">
        <v>70695</v>
      </c>
      <c r="R20" s="235">
        <v>5659</v>
      </c>
      <c r="S20" s="235">
        <v>29074</v>
      </c>
      <c r="T20" s="235">
        <v>8588</v>
      </c>
      <c r="U20" s="235">
        <v>10186</v>
      </c>
      <c r="V20" s="235">
        <v>22050</v>
      </c>
      <c r="X20" s="235">
        <v>60181</v>
      </c>
      <c r="Y20" s="235">
        <v>39039</v>
      </c>
      <c r="Z20" s="235">
        <v>48217</v>
      </c>
      <c r="AA20" s="235">
        <v>117572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2:132 16367:16367" x14ac:dyDescent="0.3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2"/>
      <c r="O21" s="82"/>
      <c r="P21" s="82"/>
      <c r="Q21" s="82"/>
      <c r="R21" s="82"/>
      <c r="S21" s="82"/>
      <c r="T21" s="82"/>
      <c r="U21" s="82"/>
      <c r="V21" s="82"/>
      <c r="X21" s="50"/>
      <c r="Y21" s="50"/>
      <c r="Z21" s="50"/>
      <c r="AA21" s="82"/>
    </row>
    <row r="22" spans="2:132 16367:16367" x14ac:dyDescent="0.35">
      <c r="B22" s="94" t="s">
        <v>13</v>
      </c>
      <c r="C22" s="96"/>
      <c r="D22" s="97">
        <v>1035282</v>
      </c>
      <c r="E22" s="97">
        <v>1129605</v>
      </c>
      <c r="F22" s="98">
        <v>1335965</v>
      </c>
      <c r="G22" s="98">
        <v>1186424</v>
      </c>
      <c r="H22" s="98">
        <v>970009</v>
      </c>
      <c r="I22" s="98">
        <v>960867</v>
      </c>
      <c r="J22" s="98">
        <v>956245</v>
      </c>
      <c r="K22" s="98">
        <v>1292907</v>
      </c>
      <c r="L22" s="98">
        <v>866206</v>
      </c>
      <c r="M22" s="98">
        <v>1025294</v>
      </c>
      <c r="N22" s="98">
        <v>1118752</v>
      </c>
      <c r="O22" s="98">
        <v>1479990</v>
      </c>
      <c r="P22" s="98">
        <v>1096162</v>
      </c>
      <c r="Q22" s="98">
        <v>1220990</v>
      </c>
      <c r="R22" s="98">
        <v>1082886</v>
      </c>
      <c r="S22" s="98">
        <v>1143302</v>
      </c>
      <c r="T22" s="98">
        <v>1097025</v>
      </c>
      <c r="U22" s="98">
        <f>SUM(U13:U20)</f>
        <v>1124967</v>
      </c>
      <c r="V22" s="98">
        <f>SUM(V13:V20)</f>
        <v>1135833</v>
      </c>
      <c r="X22" s="98">
        <v>4687276</v>
      </c>
      <c r="Y22" s="98">
        <v>4153408</v>
      </c>
      <c r="Z22" s="98">
        <f>SUM(Z13:Z20)</f>
        <v>4498222</v>
      </c>
      <c r="AA22" s="98">
        <f>SUM(AA13:AA20)</f>
        <v>4543340</v>
      </c>
    </row>
    <row r="23" spans="2:132 16367:16367" x14ac:dyDescent="0.3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01"/>
      <c r="O23" s="101"/>
      <c r="P23" s="101"/>
      <c r="Q23" s="101"/>
      <c r="R23" s="101"/>
      <c r="S23" s="101"/>
      <c r="T23" s="101"/>
      <c r="U23" s="101"/>
      <c r="V23" s="101"/>
      <c r="X23" s="51"/>
      <c r="Y23" s="286"/>
      <c r="Z23" s="51"/>
      <c r="AA23" s="101"/>
    </row>
    <row r="24" spans="2:132 16367:16367" s="102" customFormat="1" x14ac:dyDescent="0.35">
      <c r="B24" s="94" t="s">
        <v>201</v>
      </c>
      <c r="C24" s="99"/>
      <c r="D24" s="291">
        <f t="shared" ref="D24:P24" si="0">D13+D26</f>
        <v>106324</v>
      </c>
      <c r="E24" s="291">
        <f t="shared" si="0"/>
        <v>205978</v>
      </c>
      <c r="F24" s="291">
        <f t="shared" si="0"/>
        <v>-15080</v>
      </c>
      <c r="G24" s="291">
        <f t="shared" si="0"/>
        <v>201808</v>
      </c>
      <c r="H24" s="291">
        <f t="shared" si="0"/>
        <v>159289</v>
      </c>
      <c r="I24" s="291">
        <f t="shared" si="0"/>
        <v>191203</v>
      </c>
      <c r="J24" s="291">
        <f t="shared" si="0"/>
        <v>203326</v>
      </c>
      <c r="K24" s="291">
        <f t="shared" si="0"/>
        <v>-109544</v>
      </c>
      <c r="L24" s="291">
        <f t="shared" si="0"/>
        <v>134766</v>
      </c>
      <c r="M24" s="291">
        <f t="shared" si="0"/>
        <v>242521</v>
      </c>
      <c r="N24" s="291">
        <f t="shared" si="0"/>
        <v>208425</v>
      </c>
      <c r="O24" s="291">
        <f t="shared" si="0"/>
        <v>135074</v>
      </c>
      <c r="P24" s="291">
        <f t="shared" si="0"/>
        <v>80551</v>
      </c>
      <c r="Q24" s="291">
        <v>49444</v>
      </c>
      <c r="R24" s="291">
        <f>R13+R26</f>
        <v>154031</v>
      </c>
      <c r="S24" s="291">
        <v>205495</v>
      </c>
      <c r="T24" s="291">
        <v>147017</v>
      </c>
      <c r="U24" s="291">
        <f>U11-U22+U13</f>
        <v>185764</v>
      </c>
      <c r="V24" s="291">
        <f>V11-V22+V13</f>
        <v>198665</v>
      </c>
      <c r="X24" s="100">
        <v>499030</v>
      </c>
      <c r="Y24" s="100">
        <v>503718</v>
      </c>
      <c r="Z24" s="291">
        <f>Z26+Z13</f>
        <v>704893</v>
      </c>
      <c r="AA24" s="291">
        <f>AA26+AA13</f>
        <v>489521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XEM24" s="101"/>
    </row>
    <row r="25" spans="2:132 16367:16367" x14ac:dyDescent="0.3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00"/>
      <c r="O25" s="100"/>
      <c r="P25" s="100"/>
      <c r="Q25" s="100"/>
      <c r="R25" s="100"/>
      <c r="S25" s="100"/>
      <c r="T25" s="100"/>
      <c r="U25" s="100"/>
      <c r="V25" s="100"/>
      <c r="X25" s="55"/>
      <c r="Y25" s="55"/>
      <c r="Z25" s="55"/>
      <c r="AA25" s="100"/>
      <c r="XEM25" s="51"/>
    </row>
    <row r="26" spans="2:132 16367:16367" s="102" customFormat="1" x14ac:dyDescent="0.35">
      <c r="B26" s="94" t="s">
        <v>14</v>
      </c>
      <c r="C26" s="96"/>
      <c r="D26" s="103">
        <v>16039</v>
      </c>
      <c r="E26" s="103">
        <v>110304</v>
      </c>
      <c r="F26" s="104">
        <v>-109421</v>
      </c>
      <c r="G26" s="104">
        <v>93263</v>
      </c>
      <c r="H26" s="104">
        <v>68469</v>
      </c>
      <c r="I26" s="104">
        <v>100483</v>
      </c>
      <c r="J26" s="105">
        <v>112807</v>
      </c>
      <c r="K26" s="104">
        <v>-204685</v>
      </c>
      <c r="L26" s="105">
        <v>32370</v>
      </c>
      <c r="M26" s="105">
        <v>140869</v>
      </c>
      <c r="N26" s="105">
        <v>88114</v>
      </c>
      <c r="O26" s="100">
        <v>-195289</v>
      </c>
      <c r="P26" s="100">
        <v>-61808</v>
      </c>
      <c r="Q26" s="100">
        <v>-132335</v>
      </c>
      <c r="R26" s="100">
        <f>R11-R22</f>
        <v>7879</v>
      </c>
      <c r="S26" s="100">
        <v>54193</v>
      </c>
      <c r="T26" s="100">
        <v>3176</v>
      </c>
      <c r="U26" s="100">
        <f>U11-U22</f>
        <v>42245</v>
      </c>
      <c r="V26" s="100">
        <f>V11-V22</f>
        <v>57053</v>
      </c>
      <c r="X26" s="105">
        <v>110185</v>
      </c>
      <c r="Y26" s="105">
        <v>120927</v>
      </c>
      <c r="Z26" s="100">
        <f>Z11-Z22</f>
        <v>55911</v>
      </c>
      <c r="AA26" s="100">
        <f>AA11-AA22</f>
        <v>-132071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2:132 16367:16367" x14ac:dyDescent="0.3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207"/>
      <c r="O27" s="207"/>
      <c r="P27" s="207"/>
      <c r="Q27" s="207"/>
      <c r="R27" s="207"/>
      <c r="S27" s="207"/>
      <c r="T27" s="207"/>
      <c r="U27" s="207"/>
      <c r="V27" s="207"/>
      <c r="X27" s="54"/>
      <c r="Y27" s="54"/>
      <c r="Z27" s="54"/>
      <c r="AA27" s="207"/>
    </row>
    <row r="28" spans="2:132 16367:16367" s="102" customFormat="1" x14ac:dyDescent="0.35">
      <c r="B28" s="128" t="s">
        <v>15</v>
      </c>
      <c r="C28" s="99"/>
      <c r="D28" s="134">
        <v>10680</v>
      </c>
      <c r="E28" s="134">
        <v>8681</v>
      </c>
      <c r="F28" s="135">
        <v>6731</v>
      </c>
      <c r="G28" s="135">
        <v>8241</v>
      </c>
      <c r="H28" s="135">
        <v>6088</v>
      </c>
      <c r="I28" s="135">
        <v>5520</v>
      </c>
      <c r="J28" s="135">
        <v>17312</v>
      </c>
      <c r="K28" s="135">
        <v>4892</v>
      </c>
      <c r="L28" s="135">
        <v>6682</v>
      </c>
      <c r="M28" s="135">
        <v>2695</v>
      </c>
      <c r="N28" s="135">
        <v>78</v>
      </c>
      <c r="O28" s="135">
        <v>5268</v>
      </c>
      <c r="P28" s="135">
        <v>390</v>
      </c>
      <c r="Q28" s="135">
        <v>384</v>
      </c>
      <c r="R28" s="135">
        <v>237</v>
      </c>
      <c r="S28" s="135">
        <v>37914</v>
      </c>
      <c r="T28" s="135">
        <v>10087</v>
      </c>
      <c r="U28" s="135">
        <v>4153</v>
      </c>
      <c r="V28" s="135">
        <v>915</v>
      </c>
      <c r="X28" s="135">
        <v>34333</v>
      </c>
      <c r="Y28" s="135">
        <v>33812</v>
      </c>
      <c r="Z28" s="129">
        <v>14723</v>
      </c>
      <c r="AA28" s="135">
        <v>38925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2:132 16367:16367" s="102" customFormat="1" x14ac:dyDescent="0.35">
      <c r="B29" s="128" t="s">
        <v>16</v>
      </c>
      <c r="C29" s="99"/>
      <c r="D29" s="134">
        <v>18934</v>
      </c>
      <c r="E29" s="134">
        <v>22283</v>
      </c>
      <c r="F29" s="129">
        <v>-398</v>
      </c>
      <c r="G29" s="135">
        <v>3390</v>
      </c>
      <c r="H29" s="135">
        <v>10355</v>
      </c>
      <c r="I29" s="135">
        <v>6122</v>
      </c>
      <c r="J29" s="135">
        <v>8597</v>
      </c>
      <c r="K29" s="135">
        <v>12503</v>
      </c>
      <c r="L29" s="135">
        <v>12987</v>
      </c>
      <c r="M29" s="135">
        <v>8302</v>
      </c>
      <c r="N29" s="135">
        <v>11530</v>
      </c>
      <c r="O29" s="135">
        <v>36979</v>
      </c>
      <c r="P29" s="135">
        <v>14559</v>
      </c>
      <c r="Q29" s="135">
        <v>23690</v>
      </c>
      <c r="R29" s="135">
        <v>8302</v>
      </c>
      <c r="S29" s="135">
        <v>15019</v>
      </c>
      <c r="T29" s="135">
        <v>15184</v>
      </c>
      <c r="U29" s="135">
        <v>15309</v>
      </c>
      <c r="V29" s="135">
        <v>14361</v>
      </c>
      <c r="X29" s="135">
        <v>44209</v>
      </c>
      <c r="Y29" s="135">
        <v>62099</v>
      </c>
      <c r="Z29" s="135">
        <v>66397</v>
      </c>
      <c r="AA29" s="135">
        <v>61239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2:132 16367:16367" s="102" customFormat="1" ht="25" x14ac:dyDescent="0.35">
      <c r="B30" s="128" t="s">
        <v>268</v>
      </c>
      <c r="C30" s="99"/>
      <c r="D30" s="129">
        <v>472</v>
      </c>
      <c r="E30" s="129">
        <v>-291</v>
      </c>
      <c r="F30" s="129">
        <v>449</v>
      </c>
      <c r="G30" s="129">
        <v>-14068</v>
      </c>
      <c r="H30" s="129">
        <v>9361</v>
      </c>
      <c r="I30" s="129">
        <v>-9796</v>
      </c>
      <c r="J30" s="129">
        <v>401</v>
      </c>
      <c r="K30" s="129">
        <v>915</v>
      </c>
      <c r="L30" s="129">
        <v>-1157</v>
      </c>
      <c r="M30" s="135">
        <v>4639</v>
      </c>
      <c r="N30" s="135">
        <v>90</v>
      </c>
      <c r="O30" s="135">
        <v>844</v>
      </c>
      <c r="P30" s="135">
        <v>1364</v>
      </c>
      <c r="Q30" s="135">
        <v>638</v>
      </c>
      <c r="R30" s="135">
        <v>595</v>
      </c>
      <c r="S30" s="135">
        <v>864</v>
      </c>
      <c r="T30" s="135">
        <v>2019</v>
      </c>
      <c r="U30" s="129">
        <v>-836</v>
      </c>
      <c r="V30" s="129">
        <v>247</v>
      </c>
      <c r="X30" s="129">
        <v>-13438</v>
      </c>
      <c r="Y30" s="129">
        <v>881</v>
      </c>
      <c r="Z30" s="136">
        <v>4416</v>
      </c>
      <c r="AA30" s="135">
        <v>3461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2:132 16367:16367" s="102" customFormat="1" ht="25" x14ac:dyDescent="0.35">
      <c r="B31" s="128" t="s">
        <v>269</v>
      </c>
      <c r="C31" s="99"/>
      <c r="D31" s="137">
        <v>0</v>
      </c>
      <c r="E31" s="137">
        <v>0</v>
      </c>
      <c r="F31" s="137">
        <v>0</v>
      </c>
      <c r="G31" s="138">
        <v>1661</v>
      </c>
      <c r="H31" s="137">
        <v>0</v>
      </c>
      <c r="I31" s="137">
        <v>0</v>
      </c>
      <c r="J31" s="137">
        <v>0</v>
      </c>
      <c r="K31" s="137">
        <v>0</v>
      </c>
      <c r="L31" s="135">
        <v>1865</v>
      </c>
      <c r="M31" s="137">
        <v>0</v>
      </c>
      <c r="N31" s="137">
        <v>0</v>
      </c>
      <c r="O31" s="137">
        <v>0</v>
      </c>
      <c r="P31" s="137">
        <v>0</v>
      </c>
      <c r="Q31" s="137"/>
      <c r="R31" s="137"/>
      <c r="S31" s="137">
        <v>0</v>
      </c>
      <c r="T31" s="137"/>
      <c r="U31" s="137"/>
      <c r="V31" s="137"/>
      <c r="X31" s="135">
        <v>1661</v>
      </c>
      <c r="Y31" s="137" t="s">
        <v>19</v>
      </c>
      <c r="Z31" s="136">
        <v>1865</v>
      </c>
      <c r="AA31" s="137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2:132 16367:16367" x14ac:dyDescent="0.35">
      <c r="B32" s="46"/>
      <c r="C32" s="4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7"/>
      <c r="P32" s="237"/>
      <c r="Q32" s="237"/>
      <c r="R32" s="237"/>
      <c r="S32" s="237"/>
      <c r="T32" s="237"/>
      <c r="U32" s="237"/>
      <c r="V32" s="237"/>
      <c r="X32" s="236"/>
      <c r="Y32" s="236"/>
      <c r="Z32" s="236"/>
      <c r="AA32" s="237"/>
    </row>
    <row r="33" spans="2:132" x14ac:dyDescent="0.3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83"/>
      <c r="O33" s="83"/>
      <c r="P33" s="83"/>
      <c r="Q33" s="83"/>
      <c r="R33" s="83"/>
      <c r="S33" s="83"/>
      <c r="T33" s="83"/>
      <c r="U33" s="83"/>
      <c r="V33" s="83"/>
      <c r="X33" s="49"/>
      <c r="Y33" s="49"/>
      <c r="Z33" s="49"/>
      <c r="AA33" s="83"/>
    </row>
    <row r="34" spans="2:132" s="102" customFormat="1" x14ac:dyDescent="0.35">
      <c r="B34" s="94" t="s">
        <v>17</v>
      </c>
      <c r="C34" s="96"/>
      <c r="D34" s="104">
        <v>8257</v>
      </c>
      <c r="E34" s="104">
        <v>96411</v>
      </c>
      <c r="F34" s="104">
        <v>-101843</v>
      </c>
      <c r="G34" s="104">
        <v>85707</v>
      </c>
      <c r="H34" s="104">
        <v>73563</v>
      </c>
      <c r="I34" s="104">
        <v>90085</v>
      </c>
      <c r="J34" s="104">
        <v>121923</v>
      </c>
      <c r="K34" s="104">
        <v>-211381</v>
      </c>
      <c r="L34" s="104">
        <v>26773</v>
      </c>
      <c r="M34" s="104">
        <v>139901</v>
      </c>
      <c r="N34" s="104">
        <v>76752</v>
      </c>
      <c r="O34" s="104">
        <v>-226156</v>
      </c>
      <c r="P34" s="104">
        <v>-74282</v>
      </c>
      <c r="Q34" s="104">
        <v>-155003</v>
      </c>
      <c r="R34" s="104">
        <v>409</v>
      </c>
      <c r="S34" s="104">
        <v>77952</v>
      </c>
      <c r="T34" s="104">
        <v>98</v>
      </c>
      <c r="U34" s="104">
        <f>U26+U28-U29+U30</f>
        <v>30253</v>
      </c>
      <c r="V34" s="104">
        <f>V26+V28-V29+V30</f>
        <v>43854</v>
      </c>
      <c r="X34" s="104">
        <v>88532</v>
      </c>
      <c r="Y34" s="104">
        <v>93521</v>
      </c>
      <c r="Z34" s="104">
        <f>Z26+Z28-Z29+Z30+Z31</f>
        <v>10518</v>
      </c>
      <c r="AA34" s="104">
        <f>AA26+AA28-AA29+AA30+AA31</f>
        <v>-150924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2:132" x14ac:dyDescent="0.3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04"/>
      <c r="O35" s="104"/>
      <c r="P35" s="104"/>
      <c r="Q35" s="104"/>
      <c r="R35" s="104"/>
      <c r="S35" s="104">
        <v>0</v>
      </c>
      <c r="T35" s="104"/>
      <c r="U35" s="104"/>
      <c r="V35" s="104"/>
      <c r="X35" s="52"/>
      <c r="Y35" s="52"/>
      <c r="Z35" s="52"/>
      <c r="AA35" s="104"/>
    </row>
    <row r="36" spans="2:132" s="102" customFormat="1" x14ac:dyDescent="0.35">
      <c r="B36" s="128" t="s">
        <v>18</v>
      </c>
      <c r="C36" s="99"/>
      <c r="D36" s="235">
        <v>6814</v>
      </c>
      <c r="E36" s="235">
        <v>21088</v>
      </c>
      <c r="F36" s="235">
        <v>-20297</v>
      </c>
      <c r="G36" s="235">
        <v>15540</v>
      </c>
      <c r="H36" s="235">
        <v>16029</v>
      </c>
      <c r="I36" s="235">
        <v>19470</v>
      </c>
      <c r="J36" s="235">
        <v>22684</v>
      </c>
      <c r="K36" s="235">
        <v>-45278</v>
      </c>
      <c r="L36" s="235">
        <v>4713</v>
      </c>
      <c r="M36" s="235">
        <v>1484</v>
      </c>
      <c r="N36" s="235">
        <v>12337</v>
      </c>
      <c r="O36" s="235">
        <v>-37067</v>
      </c>
      <c r="P36" s="235">
        <v>-8235</v>
      </c>
      <c r="Q36" s="235">
        <v>-26461</v>
      </c>
      <c r="R36" s="235">
        <v>6069</v>
      </c>
      <c r="S36" s="235">
        <v>11475</v>
      </c>
      <c r="T36" s="235">
        <v>1532</v>
      </c>
      <c r="U36" s="235">
        <v>9457</v>
      </c>
      <c r="V36" s="235">
        <v>11475</v>
      </c>
      <c r="X36" s="235">
        <v>23145</v>
      </c>
      <c r="Y36" s="235">
        <v>15239</v>
      </c>
      <c r="Z36" s="235">
        <v>-19563</v>
      </c>
      <c r="AA36" s="235">
        <v>-17152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2:132" x14ac:dyDescent="0.3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33"/>
      <c r="O37" s="133"/>
      <c r="P37" s="133"/>
      <c r="Q37" s="133"/>
      <c r="R37" s="133"/>
      <c r="S37" s="133"/>
      <c r="T37" s="133"/>
      <c r="U37" s="133"/>
      <c r="V37" s="133"/>
      <c r="X37" s="49"/>
      <c r="Y37" s="49"/>
      <c r="Z37" s="49"/>
      <c r="AA37" s="133"/>
    </row>
    <row r="38" spans="2:132" x14ac:dyDescent="0.3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33"/>
      <c r="O38" s="133"/>
      <c r="P38" s="133"/>
      <c r="Q38" s="133"/>
      <c r="R38" s="133"/>
      <c r="S38" s="133"/>
      <c r="T38" s="133"/>
      <c r="U38" s="133"/>
      <c r="V38" s="133"/>
      <c r="X38" s="49"/>
      <c r="Y38" s="49"/>
      <c r="Z38" s="49"/>
      <c r="AA38" s="133"/>
    </row>
    <row r="39" spans="2:132" s="102" customFormat="1" x14ac:dyDescent="0.35">
      <c r="B39" s="94" t="s">
        <v>20</v>
      </c>
      <c r="C39" s="96"/>
      <c r="D39" s="238">
        <v>1443</v>
      </c>
      <c r="E39" s="238">
        <v>75323</v>
      </c>
      <c r="F39" s="238">
        <v>-81546</v>
      </c>
      <c r="G39" s="238">
        <v>70167</v>
      </c>
      <c r="H39" s="238">
        <v>57534</v>
      </c>
      <c r="I39" s="238">
        <v>70615</v>
      </c>
      <c r="J39" s="238">
        <v>99239</v>
      </c>
      <c r="K39" s="238">
        <v>-166103</v>
      </c>
      <c r="L39" s="238">
        <v>22060</v>
      </c>
      <c r="M39" s="238">
        <v>138417</v>
      </c>
      <c r="N39" s="238">
        <v>64415</v>
      </c>
      <c r="O39" s="238">
        <v>-189089</v>
      </c>
      <c r="P39" s="238">
        <v>-66378</v>
      </c>
      <c r="Q39" s="238">
        <v>-128542</v>
      </c>
      <c r="R39" s="238">
        <v>-5660</v>
      </c>
      <c r="S39" s="238">
        <v>66477</v>
      </c>
      <c r="T39" s="238">
        <v>-1434</v>
      </c>
      <c r="U39" s="238">
        <f>U34-U36</f>
        <v>20796</v>
      </c>
      <c r="V39" s="238">
        <f>V34-V36</f>
        <v>32379</v>
      </c>
      <c r="X39" s="238">
        <v>65387</v>
      </c>
      <c r="Y39" s="238">
        <v>78282</v>
      </c>
      <c r="Z39" s="238">
        <f>Z34-Z36</f>
        <v>30081</v>
      </c>
      <c r="AA39" s="238">
        <f>AA34-AA36</f>
        <v>-133772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2:132" x14ac:dyDescent="0.35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X40" s="341"/>
      <c r="Y40" s="341"/>
      <c r="Z40" s="341"/>
    </row>
    <row r="41" spans="2:132" x14ac:dyDescent="0.35">
      <c r="B41" s="447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X41" s="341"/>
      <c r="Y41" s="341"/>
      <c r="Z41" s="341"/>
    </row>
    <row r="42" spans="2:132" x14ac:dyDescent="0.35">
      <c r="Y42" s="73"/>
    </row>
    <row r="43" spans="2:132" x14ac:dyDescent="0.35">
      <c r="B43" s="75"/>
      <c r="X43" s="74"/>
      <c r="Y43" s="74"/>
      <c r="Z43" s="74"/>
    </row>
    <row r="44" spans="2:132" x14ac:dyDescent="0.35">
      <c r="Y44" s="76"/>
    </row>
    <row r="53" spans="4:4" x14ac:dyDescent="0.35">
      <c r="D53" s="77"/>
    </row>
    <row r="68" spans="16:22" x14ac:dyDescent="0.35">
      <c r="P68" s="456"/>
      <c r="T68" s="456"/>
      <c r="U68" s="456"/>
      <c r="V68" s="456"/>
    </row>
  </sheetData>
  <mergeCells count="9">
    <mergeCell ref="E5:E6"/>
    <mergeCell ref="D5:D6"/>
    <mergeCell ref="F5:F6"/>
    <mergeCell ref="J5:J6"/>
    <mergeCell ref="Y5:Y6"/>
    <mergeCell ref="N5:N6"/>
    <mergeCell ref="X5:X6"/>
    <mergeCell ref="M5:M6"/>
    <mergeCell ref="K5:K6"/>
  </mergeCells>
  <pageMargins left="0.7" right="0.7" top="0.75" bottom="0.75" header="0.3" footer="0.3"/>
  <pageSetup paperSize="9" scale="10" orientation="landscape" r:id="rId1"/>
  <colBreaks count="1" manualBreakCount="1">
    <brk id="2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76"/>
  <sheetViews>
    <sheetView showGridLines="0" view="pageBreakPreview" topLeftCell="A70" zoomScale="85" zoomScaleNormal="100" zoomScaleSheetLayoutView="85" workbookViewId="0">
      <pane xSplit="3" topLeftCell="R1" activePane="topRight" state="frozen"/>
      <selection activeCell="Y26" sqref="Y26"/>
      <selection pane="topRight" activeCell="W44" sqref="W44:W74"/>
    </sheetView>
  </sheetViews>
  <sheetFormatPr defaultColWidth="9.1796875" defaultRowHeight="14" x14ac:dyDescent="0.3"/>
  <cols>
    <col min="1" max="1" width="2.453125" style="12" customWidth="1"/>
    <col min="2" max="2" width="65.54296875" style="14" customWidth="1"/>
    <col min="3" max="3" width="2.1796875" style="14" customWidth="1"/>
    <col min="4" max="23" width="13.81640625" style="12" customWidth="1"/>
    <col min="24" max="24" width="9.7265625" style="12" bestFit="1" customWidth="1"/>
    <col min="25" max="16384" width="9.1796875" style="12"/>
  </cols>
  <sheetData>
    <row r="1" spans="1:24" x14ac:dyDescent="0.3">
      <c r="A1" s="84"/>
      <c r="B1" s="92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x14ac:dyDescent="0.3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4" x14ac:dyDescent="0.3">
      <c r="B3" s="503"/>
      <c r="C3" s="29"/>
      <c r="D3" s="501" t="s">
        <v>220</v>
      </c>
      <c r="E3" s="501" t="s">
        <v>241</v>
      </c>
      <c r="F3" s="501" t="s">
        <v>242</v>
      </c>
      <c r="G3" s="501" t="s">
        <v>243</v>
      </c>
      <c r="H3" s="499" t="s">
        <v>221</v>
      </c>
      <c r="I3" s="499" t="s">
        <v>244</v>
      </c>
      <c r="J3" s="499" t="s">
        <v>245</v>
      </c>
      <c r="K3" s="499" t="s">
        <v>246</v>
      </c>
      <c r="L3" s="499" t="s">
        <v>222</v>
      </c>
      <c r="M3" s="499" t="s">
        <v>215</v>
      </c>
      <c r="N3" s="499" t="s">
        <v>247</v>
      </c>
      <c r="O3" s="499" t="s">
        <v>261</v>
      </c>
      <c r="P3" s="499" t="s">
        <v>355</v>
      </c>
      <c r="Q3" s="499" t="s">
        <v>369</v>
      </c>
      <c r="R3" s="499" t="s">
        <v>393</v>
      </c>
      <c r="S3" s="499" t="s">
        <v>418</v>
      </c>
      <c r="T3" s="499" t="s">
        <v>430</v>
      </c>
      <c r="U3" s="499" t="s">
        <v>459</v>
      </c>
      <c r="V3" s="499" t="s">
        <v>475</v>
      </c>
      <c r="W3" s="499" t="s">
        <v>492</v>
      </c>
    </row>
    <row r="4" spans="1:24" ht="35" customHeight="1" thickBot="1" x14ac:dyDescent="0.35">
      <c r="B4" s="504"/>
      <c r="C4" s="29"/>
      <c r="D4" s="502"/>
      <c r="E4" s="502"/>
      <c r="F4" s="502"/>
      <c r="G4" s="502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</row>
    <row r="5" spans="1:24" x14ac:dyDescent="0.3">
      <c r="B5" s="345"/>
      <c r="C5" s="29"/>
      <c r="D5" s="346" t="s">
        <v>1</v>
      </c>
      <c r="E5" s="346" t="s">
        <v>1</v>
      </c>
      <c r="F5" s="346" t="s">
        <v>1</v>
      </c>
      <c r="G5" s="346" t="s">
        <v>1</v>
      </c>
      <c r="H5" s="346" t="s">
        <v>1</v>
      </c>
      <c r="I5" s="346" t="s">
        <v>1</v>
      </c>
      <c r="J5" s="346" t="s">
        <v>1</v>
      </c>
      <c r="K5" s="346" t="s">
        <v>1</v>
      </c>
      <c r="L5" s="346" t="s">
        <v>1</v>
      </c>
      <c r="M5" s="346" t="s">
        <v>1</v>
      </c>
      <c r="N5" s="346" t="s">
        <v>1</v>
      </c>
      <c r="O5" s="346" t="s">
        <v>1</v>
      </c>
      <c r="P5" s="346" t="s">
        <v>1</v>
      </c>
      <c r="Q5" s="346" t="s">
        <v>1</v>
      </c>
      <c r="R5" s="441" t="s">
        <v>1</v>
      </c>
      <c r="S5" s="441" t="s">
        <v>1</v>
      </c>
      <c r="T5" s="441" t="s">
        <v>1</v>
      </c>
      <c r="U5" s="459" t="s">
        <v>1</v>
      </c>
      <c r="V5" s="471" t="s">
        <v>1</v>
      </c>
      <c r="W5" s="485" t="s">
        <v>1</v>
      </c>
    </row>
    <row r="6" spans="1:24" x14ac:dyDescent="0.3">
      <c r="B6" s="106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4" x14ac:dyDescent="0.3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4" x14ac:dyDescent="0.3">
      <c r="B8" s="106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4"/>
      <c r="W8" s="324"/>
    </row>
    <row r="9" spans="1:24" s="107" customFormat="1" x14ac:dyDescent="0.3">
      <c r="B9" s="139" t="s">
        <v>24</v>
      </c>
      <c r="C9" s="139"/>
      <c r="D9" s="324">
        <v>3807115</v>
      </c>
      <c r="E9" s="324">
        <v>3802838.5027227621</v>
      </c>
      <c r="F9" s="324">
        <v>3761935.6998939626</v>
      </c>
      <c r="G9" s="324">
        <v>3855710.5351715107</v>
      </c>
      <c r="H9" s="324">
        <v>3855446</v>
      </c>
      <c r="I9" s="324">
        <v>3875639.6395300003</v>
      </c>
      <c r="J9" s="324">
        <v>3926422</v>
      </c>
      <c r="K9" s="324">
        <v>3986680.8597199996</v>
      </c>
      <c r="L9" s="324" t="s">
        <v>289</v>
      </c>
      <c r="M9" s="324">
        <v>4048892</v>
      </c>
      <c r="N9" s="324">
        <v>4898646</v>
      </c>
      <c r="O9" s="324">
        <v>4857646</v>
      </c>
      <c r="P9" s="324">
        <v>4719748</v>
      </c>
      <c r="Q9" s="324">
        <v>4763797</v>
      </c>
      <c r="R9" s="324">
        <v>4727738</v>
      </c>
      <c r="S9" s="324">
        <v>4723301</v>
      </c>
      <c r="T9" s="324">
        <v>4700550</v>
      </c>
      <c r="U9" s="324">
        <v>4594168</v>
      </c>
      <c r="V9" s="324">
        <v>4593454</v>
      </c>
      <c r="W9" s="324">
        <f>[1]Sheet6!$C$42</f>
        <v>4606836</v>
      </c>
      <c r="X9" s="537"/>
    </row>
    <row r="10" spans="1:24" s="107" customFormat="1" x14ac:dyDescent="0.3">
      <c r="B10" s="139" t="s">
        <v>357</v>
      </c>
      <c r="C10" s="139"/>
      <c r="D10" s="324">
        <v>64432</v>
      </c>
      <c r="E10" s="324">
        <v>62299.484540000005</v>
      </c>
      <c r="F10" s="324">
        <v>61425.098119999995</v>
      </c>
      <c r="G10" s="324">
        <v>57113.425669999982</v>
      </c>
      <c r="H10" s="324">
        <v>61395</v>
      </c>
      <c r="I10" s="324">
        <v>59300.574269999983</v>
      </c>
      <c r="J10" s="324">
        <v>58052</v>
      </c>
      <c r="K10" s="324">
        <v>55054</v>
      </c>
      <c r="L10" s="324" t="s">
        <v>290</v>
      </c>
      <c r="M10" s="324">
        <v>56882</v>
      </c>
      <c r="N10" s="324">
        <v>72084</v>
      </c>
      <c r="O10" s="324">
        <v>67519</v>
      </c>
      <c r="P10" s="324">
        <v>66437</v>
      </c>
      <c r="Q10" s="324">
        <v>62495</v>
      </c>
      <c r="R10" s="324">
        <v>60699</v>
      </c>
      <c r="S10" s="324">
        <v>57421</v>
      </c>
      <c r="T10" s="324">
        <v>55831</v>
      </c>
      <c r="U10" s="324">
        <v>52066</v>
      </c>
      <c r="V10" s="324">
        <v>48034</v>
      </c>
      <c r="W10" s="324">
        <f>[1]Sheet6!$C$43</f>
        <v>44296</v>
      </c>
    </row>
    <row r="11" spans="1:24" s="107" customFormat="1" x14ac:dyDescent="0.3">
      <c r="B11" s="139" t="s">
        <v>25</v>
      </c>
      <c r="C11" s="139"/>
      <c r="D11" s="324">
        <v>2712</v>
      </c>
      <c r="E11" s="324">
        <v>2712.47615</v>
      </c>
      <c r="F11" s="324">
        <v>2712.47615</v>
      </c>
      <c r="G11" s="324">
        <v>2712.47615</v>
      </c>
      <c r="H11" s="324">
        <v>2712</v>
      </c>
      <c r="I11" s="324">
        <v>2712.47615</v>
      </c>
      <c r="J11" s="324">
        <v>2712</v>
      </c>
      <c r="K11" s="324">
        <v>2712.47615</v>
      </c>
      <c r="L11" s="324" t="s">
        <v>291</v>
      </c>
      <c r="M11" s="324">
        <v>2712</v>
      </c>
      <c r="N11" s="324">
        <v>2712</v>
      </c>
      <c r="O11" s="324">
        <v>2712</v>
      </c>
      <c r="P11" s="324">
        <v>0</v>
      </c>
      <c r="Q11" s="142" t="s">
        <v>19</v>
      </c>
      <c r="R11" s="142" t="s">
        <v>19</v>
      </c>
      <c r="S11" s="142" t="s">
        <v>19</v>
      </c>
      <c r="T11" s="324">
        <v>0</v>
      </c>
      <c r="U11" s="324">
        <v>0</v>
      </c>
      <c r="V11" s="324">
        <v>0</v>
      </c>
      <c r="W11" s="324">
        <v>0</v>
      </c>
    </row>
    <row r="12" spans="1:24" s="107" customFormat="1" x14ac:dyDescent="0.3">
      <c r="B12" s="139" t="s">
        <v>26</v>
      </c>
      <c r="C12" s="139"/>
      <c r="D12" s="324">
        <v>1427</v>
      </c>
      <c r="E12" s="324">
        <v>1414.57007</v>
      </c>
      <c r="F12" s="324">
        <v>1401.7355600000001</v>
      </c>
      <c r="G12" s="324">
        <v>1388.9010499999999</v>
      </c>
      <c r="H12" s="324">
        <v>1415</v>
      </c>
      <c r="I12" s="324">
        <v>1400.9153899999999</v>
      </c>
      <c r="J12" s="324">
        <v>1388</v>
      </c>
      <c r="K12" s="324">
        <v>1374.7714099999998</v>
      </c>
      <c r="L12" s="324" t="s">
        <v>292</v>
      </c>
      <c r="M12" s="324">
        <v>1349</v>
      </c>
      <c r="N12" s="324">
        <v>1336</v>
      </c>
      <c r="O12" s="324">
        <v>1323</v>
      </c>
      <c r="P12" s="324">
        <v>1309</v>
      </c>
      <c r="Q12" s="324">
        <v>1296</v>
      </c>
      <c r="R12" s="324">
        <v>1284</v>
      </c>
      <c r="S12" s="324">
        <v>1270</v>
      </c>
      <c r="T12" s="324">
        <v>1257</v>
      </c>
      <c r="U12" s="324">
        <v>1244</v>
      </c>
      <c r="V12" s="324">
        <v>1231</v>
      </c>
      <c r="W12" s="324">
        <f>[1]Sheet6!$C$44</f>
        <v>1218</v>
      </c>
    </row>
    <row r="13" spans="1:24" s="107" customFormat="1" x14ac:dyDescent="0.3">
      <c r="B13" s="139" t="s">
        <v>27</v>
      </c>
      <c r="C13" s="139"/>
      <c r="D13" s="324">
        <v>60514</v>
      </c>
      <c r="E13" s="324">
        <v>60985.867368541061</v>
      </c>
      <c r="F13" s="324">
        <v>60166.106721600801</v>
      </c>
      <c r="G13" s="324">
        <v>52053.138878570346</v>
      </c>
      <c r="H13" s="324">
        <v>38214</v>
      </c>
      <c r="I13" s="324">
        <v>47508.906529999993</v>
      </c>
      <c r="J13" s="324">
        <v>33625</v>
      </c>
      <c r="K13" s="324">
        <v>34296.864969999988</v>
      </c>
      <c r="L13" s="324" t="s">
        <v>293</v>
      </c>
      <c r="M13" s="324">
        <v>35567</v>
      </c>
      <c r="N13" s="324">
        <v>42369</v>
      </c>
      <c r="O13" s="324">
        <v>38952</v>
      </c>
      <c r="P13" s="324">
        <v>39831</v>
      </c>
      <c r="Q13" s="324">
        <v>41204</v>
      </c>
      <c r="R13" s="324">
        <v>39855</v>
      </c>
      <c r="S13" s="324">
        <v>40325</v>
      </c>
      <c r="T13" s="324">
        <v>40810</v>
      </c>
      <c r="U13" s="324">
        <v>41988</v>
      </c>
      <c r="V13" s="324">
        <v>53876</v>
      </c>
      <c r="W13" s="324">
        <f>[1]Sheet6!$C$45</f>
        <v>54236</v>
      </c>
    </row>
    <row r="14" spans="1:24" s="107" customFormat="1" x14ac:dyDescent="0.3">
      <c r="B14" s="139" t="s">
        <v>395</v>
      </c>
      <c r="C14" s="139"/>
      <c r="D14" s="324" t="s">
        <v>19</v>
      </c>
      <c r="E14" s="324" t="s">
        <v>19</v>
      </c>
      <c r="F14" s="324" t="s">
        <v>19</v>
      </c>
      <c r="G14" s="324" t="s">
        <v>19</v>
      </c>
      <c r="H14" s="324" t="s">
        <v>19</v>
      </c>
      <c r="I14" s="324" t="s">
        <v>19</v>
      </c>
      <c r="J14" s="324" t="s">
        <v>19</v>
      </c>
      <c r="K14" s="324" t="s">
        <v>19</v>
      </c>
      <c r="L14" s="324" t="s">
        <v>19</v>
      </c>
      <c r="M14" s="324" t="s">
        <v>19</v>
      </c>
      <c r="N14" s="324" t="s">
        <v>19</v>
      </c>
      <c r="O14" s="324" t="s">
        <v>19</v>
      </c>
      <c r="P14" s="324">
        <v>5074</v>
      </c>
      <c r="Q14" s="324">
        <v>5101</v>
      </c>
      <c r="R14" s="324">
        <v>2901</v>
      </c>
      <c r="S14" s="324">
        <v>2614</v>
      </c>
      <c r="T14" s="324">
        <v>2223</v>
      </c>
      <c r="U14" s="324">
        <v>1767</v>
      </c>
      <c r="V14" s="324">
        <v>1661</v>
      </c>
      <c r="W14" s="324">
        <f>[1]Sheet6!$C$46</f>
        <v>1749</v>
      </c>
    </row>
    <row r="15" spans="1:24" s="107" customFormat="1" x14ac:dyDescent="0.3">
      <c r="B15" s="139" t="s">
        <v>28</v>
      </c>
      <c r="C15" s="139"/>
      <c r="D15" s="324">
        <v>11751</v>
      </c>
      <c r="E15" s="324">
        <v>11713.891969999999</v>
      </c>
      <c r="F15" s="324">
        <v>12048.99185</v>
      </c>
      <c r="G15" s="324">
        <v>11912.449050000001</v>
      </c>
      <c r="H15" s="324">
        <v>6090</v>
      </c>
      <c r="I15" s="324">
        <v>6081.5290300000006</v>
      </c>
      <c r="J15" s="324">
        <v>6051</v>
      </c>
      <c r="K15" s="324">
        <v>6050.5290000000005</v>
      </c>
      <c r="L15" s="324" t="s">
        <v>294</v>
      </c>
      <c r="M15" s="324">
        <v>6051</v>
      </c>
      <c r="N15" s="324">
        <v>9788</v>
      </c>
      <c r="O15" s="324">
        <v>9797</v>
      </c>
      <c r="P15" s="324">
        <v>9849</v>
      </c>
      <c r="Q15" s="324">
        <v>9841</v>
      </c>
      <c r="R15" s="324">
        <v>10097</v>
      </c>
      <c r="S15" s="324">
        <v>10003</v>
      </c>
      <c r="T15" s="324">
        <v>8649</v>
      </c>
      <c r="U15" s="324">
        <v>12531</v>
      </c>
      <c r="V15" s="324">
        <v>11466</v>
      </c>
      <c r="W15" s="324">
        <f>[1]Sheet6!$C$47</f>
        <v>9014</v>
      </c>
    </row>
    <row r="16" spans="1:24" s="107" customFormat="1" x14ac:dyDescent="0.3">
      <c r="B16" s="139" t="s">
        <v>29</v>
      </c>
      <c r="C16" s="139"/>
      <c r="D16" s="324">
        <v>2027</v>
      </c>
      <c r="E16" s="324">
        <v>2502.7225200000003</v>
      </c>
      <c r="F16" s="324">
        <v>3364.0792500000025</v>
      </c>
      <c r="G16" s="324">
        <v>1445.8936699999999</v>
      </c>
      <c r="H16" s="324">
        <v>1438</v>
      </c>
      <c r="I16" s="324">
        <v>1130.3102499999984</v>
      </c>
      <c r="J16" s="324">
        <v>1675</v>
      </c>
      <c r="K16" s="324">
        <v>1730.0560399999999</v>
      </c>
      <c r="L16" s="324" t="s">
        <v>295</v>
      </c>
      <c r="M16" s="324">
        <v>14677</v>
      </c>
      <c r="N16" s="324">
        <v>20917</v>
      </c>
      <c r="O16" s="324">
        <v>21158</v>
      </c>
      <c r="P16" s="324">
        <v>32666</v>
      </c>
      <c r="Q16" s="324">
        <v>26394</v>
      </c>
      <c r="R16" s="324">
        <v>44961</v>
      </c>
      <c r="S16" s="324">
        <v>21149</v>
      </c>
      <c r="T16" s="324">
        <v>25987</v>
      </c>
      <c r="U16" s="324">
        <v>34700</v>
      </c>
      <c r="V16" s="324">
        <v>31720</v>
      </c>
      <c r="W16" s="324">
        <f>[1]Sheet6!$C$48</f>
        <v>29627</v>
      </c>
    </row>
    <row r="17" spans="2:23" s="107" customFormat="1" x14ac:dyDescent="0.3">
      <c r="B17" s="140" t="s">
        <v>30</v>
      </c>
      <c r="C17" s="140"/>
      <c r="D17" s="324">
        <v>104003</v>
      </c>
      <c r="E17" s="324">
        <v>98304.242836204299</v>
      </c>
      <c r="F17" s="324">
        <v>79053.399041899989</v>
      </c>
      <c r="G17" s="324">
        <v>101380.3330571222</v>
      </c>
      <c r="H17" s="324">
        <v>83185</v>
      </c>
      <c r="I17" s="324">
        <v>66804.340249999994</v>
      </c>
      <c r="J17" s="324">
        <v>53278</v>
      </c>
      <c r="K17" s="324">
        <v>34236.069793079303</v>
      </c>
      <c r="L17" s="324">
        <v>91575</v>
      </c>
      <c r="M17" s="324">
        <v>87008</v>
      </c>
      <c r="N17" s="324">
        <v>70953</v>
      </c>
      <c r="O17" s="324">
        <v>58927</v>
      </c>
      <c r="P17" s="324">
        <v>104587</v>
      </c>
      <c r="Q17" s="324">
        <v>109941</v>
      </c>
      <c r="R17" s="324">
        <v>120856</v>
      </c>
      <c r="S17" s="324">
        <v>121088</v>
      </c>
      <c r="T17" s="324">
        <v>107554</v>
      </c>
      <c r="U17" s="324">
        <v>113137</v>
      </c>
      <c r="V17" s="324">
        <v>132130</v>
      </c>
      <c r="W17" s="324">
        <f>[1]Sheet6!$C$49</f>
        <v>141987</v>
      </c>
    </row>
    <row r="18" spans="2:23" s="107" customFormat="1" x14ac:dyDescent="0.3">
      <c r="B18" s="139" t="s">
        <v>192</v>
      </c>
      <c r="C18" s="108"/>
      <c r="D18" s="324" t="s">
        <v>19</v>
      </c>
      <c r="E18" s="324" t="s">
        <v>19</v>
      </c>
      <c r="F18" s="324" t="s">
        <v>19</v>
      </c>
      <c r="G18" s="324" t="s">
        <v>19</v>
      </c>
      <c r="H18" s="324" t="s">
        <v>19</v>
      </c>
      <c r="I18" s="324" t="s">
        <v>19</v>
      </c>
      <c r="J18" s="324" t="s">
        <v>19</v>
      </c>
      <c r="K18" s="324" t="s">
        <v>19</v>
      </c>
      <c r="L18" s="324" t="s">
        <v>19</v>
      </c>
      <c r="M18" s="324" t="s">
        <v>19</v>
      </c>
      <c r="N18" s="142">
        <v>7082</v>
      </c>
      <c r="O18" s="324">
        <v>4962</v>
      </c>
      <c r="P18" s="324">
        <v>0</v>
      </c>
      <c r="Q18" s="142">
        <v>0</v>
      </c>
      <c r="R18" s="142">
        <v>0</v>
      </c>
      <c r="S18" s="142">
        <v>0</v>
      </c>
      <c r="T18" s="324">
        <v>0</v>
      </c>
      <c r="U18" s="324">
        <v>0</v>
      </c>
      <c r="V18" s="324">
        <v>0</v>
      </c>
      <c r="W18" s="324">
        <v>0</v>
      </c>
    </row>
    <row r="19" spans="2:23" x14ac:dyDescent="0.3">
      <c r="D19" s="325"/>
      <c r="E19" s="325"/>
      <c r="F19" s="325"/>
      <c r="G19" s="325"/>
      <c r="H19" s="325"/>
      <c r="I19" s="325"/>
      <c r="J19" s="325"/>
      <c r="K19" s="325"/>
      <c r="L19" s="326"/>
      <c r="M19" s="325"/>
      <c r="N19" s="325"/>
      <c r="O19" s="327"/>
      <c r="P19" s="326"/>
      <c r="Q19" s="326"/>
      <c r="R19" s="326"/>
      <c r="S19" s="326"/>
      <c r="T19" s="326"/>
      <c r="U19" s="326"/>
      <c r="V19" s="326"/>
      <c r="W19" s="326"/>
    </row>
    <row r="20" spans="2:23" s="107" customFormat="1" x14ac:dyDescent="0.3">
      <c r="B20" s="106" t="s">
        <v>31</v>
      </c>
      <c r="C20" s="106"/>
      <c r="D20" s="328">
        <v>4053981</v>
      </c>
      <c r="E20" s="328">
        <v>4042771.7581775077</v>
      </c>
      <c r="F20" s="328">
        <v>3982107.5865874635</v>
      </c>
      <c r="G20" s="328">
        <v>4083717.1526972032</v>
      </c>
      <c r="H20" s="328">
        <v>4049895</v>
      </c>
      <c r="I20" s="328">
        <v>4060578.6914000004</v>
      </c>
      <c r="J20" s="328">
        <v>4083203</v>
      </c>
      <c r="K20" s="328">
        <v>4122136.1677430789</v>
      </c>
      <c r="L20" s="328">
        <v>4254465</v>
      </c>
      <c r="M20" s="328">
        <v>4253138</v>
      </c>
      <c r="N20" s="328">
        <v>5125887</v>
      </c>
      <c r="O20" s="328">
        <v>5062996</v>
      </c>
      <c r="P20" s="328">
        <f>SUM(P9:P19)</f>
        <v>4979501</v>
      </c>
      <c r="Q20" s="328">
        <v>5020069</v>
      </c>
      <c r="R20" s="328">
        <v>5008391</v>
      </c>
      <c r="S20" s="328">
        <v>4977171</v>
      </c>
      <c r="T20" s="328">
        <f>SUM(T9:T19)</f>
        <v>4942861</v>
      </c>
      <c r="U20" s="328">
        <v>4851601</v>
      </c>
      <c r="V20" s="328">
        <f>SUM(V9:V17)</f>
        <v>4873572</v>
      </c>
      <c r="W20" s="328">
        <f>SUM(W9:W17)</f>
        <v>4888963</v>
      </c>
    </row>
    <row r="21" spans="2:23" x14ac:dyDescent="0.3">
      <c r="B21" s="29"/>
      <c r="C21" s="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/>
      <c r="P21" s="330"/>
      <c r="Q21" s="330"/>
      <c r="R21" s="330"/>
      <c r="S21" s="330"/>
      <c r="T21" s="330"/>
      <c r="U21" s="330"/>
      <c r="V21" s="330"/>
      <c r="W21" s="330"/>
    </row>
    <row r="22" spans="2:23" x14ac:dyDescent="0.3">
      <c r="B22" s="106" t="s">
        <v>32</v>
      </c>
      <c r="C22" s="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/>
      <c r="P22" s="330"/>
      <c r="Q22" s="330"/>
      <c r="R22" s="330"/>
      <c r="S22" s="330"/>
      <c r="T22" s="330"/>
      <c r="U22" s="330"/>
      <c r="V22" s="330"/>
      <c r="W22" s="330"/>
    </row>
    <row r="23" spans="2:23" s="107" customFormat="1" x14ac:dyDescent="0.3">
      <c r="B23" s="139" t="s">
        <v>33</v>
      </c>
      <c r="C23" s="139"/>
      <c r="D23" s="324">
        <v>82155</v>
      </c>
      <c r="E23" s="324">
        <v>78752.443610000017</v>
      </c>
      <c r="F23" s="324">
        <v>84732.72136999997</v>
      </c>
      <c r="G23" s="324">
        <v>77621.210400000011</v>
      </c>
      <c r="H23" s="324">
        <v>76041</v>
      </c>
      <c r="I23" s="324">
        <v>79051.100189999997</v>
      </c>
      <c r="J23" s="324">
        <v>74340</v>
      </c>
      <c r="K23" s="324">
        <v>83287</v>
      </c>
      <c r="L23" s="324" t="s">
        <v>296</v>
      </c>
      <c r="M23" s="324">
        <v>108103</v>
      </c>
      <c r="N23" s="324">
        <v>139331</v>
      </c>
      <c r="O23" s="324">
        <v>131838</v>
      </c>
      <c r="P23" s="324">
        <v>128513</v>
      </c>
      <c r="Q23" s="324">
        <v>130799</v>
      </c>
      <c r="R23" s="324">
        <v>120937</v>
      </c>
      <c r="S23" s="324">
        <v>124856</v>
      </c>
      <c r="T23" s="324">
        <v>121189</v>
      </c>
      <c r="U23" s="324">
        <v>125238</v>
      </c>
      <c r="V23" s="324">
        <v>130846</v>
      </c>
      <c r="W23" s="324">
        <f>[1]Sheet6!$C$53</f>
        <v>134451</v>
      </c>
    </row>
    <row r="24" spans="2:23" s="107" customFormat="1" x14ac:dyDescent="0.3">
      <c r="B24" s="140" t="s">
        <v>34</v>
      </c>
      <c r="C24" s="140"/>
      <c r="D24" s="324">
        <v>612642</v>
      </c>
      <c r="E24" s="324">
        <v>562255.77495999995</v>
      </c>
      <c r="F24" s="324">
        <v>597735.27813999972</v>
      </c>
      <c r="G24" s="324">
        <v>637159.04862999998</v>
      </c>
      <c r="H24" s="324">
        <v>609267</v>
      </c>
      <c r="I24" s="324">
        <v>582374.50214</v>
      </c>
      <c r="J24" s="324">
        <v>567921</v>
      </c>
      <c r="K24" s="324">
        <v>582317.76439999987</v>
      </c>
      <c r="L24" s="324" t="s">
        <v>297</v>
      </c>
      <c r="M24" s="324">
        <v>544712</v>
      </c>
      <c r="N24" s="324">
        <v>718459</v>
      </c>
      <c r="O24" s="324">
        <v>748740</v>
      </c>
      <c r="P24" s="324">
        <v>654116</v>
      </c>
      <c r="Q24" s="324">
        <v>702131</v>
      </c>
      <c r="R24" s="324">
        <v>631062</v>
      </c>
      <c r="S24" s="324">
        <v>651111</v>
      </c>
      <c r="T24" s="324">
        <v>639866</v>
      </c>
      <c r="U24" s="324">
        <v>627143</v>
      </c>
      <c r="V24" s="324">
        <v>661976</v>
      </c>
      <c r="W24" s="324">
        <f>[1]Sheet6!$C$54</f>
        <v>696786</v>
      </c>
    </row>
    <row r="25" spans="2:23" s="107" customFormat="1" x14ac:dyDescent="0.3">
      <c r="B25" s="141" t="s">
        <v>35</v>
      </c>
      <c r="C25" s="141"/>
      <c r="D25" s="324">
        <v>1465</v>
      </c>
      <c r="E25" s="324">
        <v>723.53516999999988</v>
      </c>
      <c r="F25" s="324">
        <v>234.51416999999998</v>
      </c>
      <c r="G25" s="324">
        <v>878.02</v>
      </c>
      <c r="H25" s="324">
        <v>2394</v>
      </c>
      <c r="I25" s="324">
        <v>2946.6129999999998</v>
      </c>
      <c r="J25" s="324">
        <v>535</v>
      </c>
      <c r="K25" s="324">
        <v>297.99400000000003</v>
      </c>
      <c r="L25" s="324" t="s">
        <v>298</v>
      </c>
      <c r="M25" s="324">
        <v>3089</v>
      </c>
      <c r="N25" s="324">
        <v>4300</v>
      </c>
      <c r="O25" s="324">
        <v>3806</v>
      </c>
      <c r="P25" s="324">
        <v>2748</v>
      </c>
      <c r="Q25" s="324">
        <v>3276</v>
      </c>
      <c r="R25" s="324">
        <v>4621</v>
      </c>
      <c r="S25" s="324">
        <v>2831</v>
      </c>
      <c r="T25" s="324">
        <v>2793</v>
      </c>
      <c r="U25" s="324">
        <v>2081</v>
      </c>
      <c r="V25" s="324">
        <v>1782</v>
      </c>
      <c r="W25" s="324">
        <f>[1]Sheet6!$C$55</f>
        <v>1436</v>
      </c>
    </row>
    <row r="26" spans="2:23" s="107" customFormat="1" x14ac:dyDescent="0.3">
      <c r="B26" s="141" t="s">
        <v>36</v>
      </c>
      <c r="C26" s="141"/>
      <c r="D26" s="324">
        <v>659107</v>
      </c>
      <c r="E26" s="324">
        <v>660218.64985137002</v>
      </c>
      <c r="F26" s="324">
        <v>558837.88475356158</v>
      </c>
      <c r="G26" s="324">
        <v>607479.1166699999</v>
      </c>
      <c r="H26" s="324">
        <v>691404</v>
      </c>
      <c r="I26" s="324">
        <v>619393.43916999991</v>
      </c>
      <c r="J26" s="324">
        <v>209877</v>
      </c>
      <c r="K26" s="324">
        <v>315780.97302999999</v>
      </c>
      <c r="L26" s="324" t="s">
        <v>299</v>
      </c>
      <c r="M26" s="324">
        <v>114485</v>
      </c>
      <c r="N26" s="324">
        <v>7669</v>
      </c>
      <c r="O26" s="324">
        <v>6545</v>
      </c>
      <c r="P26" s="324">
        <v>4046</v>
      </c>
      <c r="Q26" s="324">
        <v>5254</v>
      </c>
      <c r="R26" s="324">
        <v>4203</v>
      </c>
      <c r="S26" s="324">
        <v>6975</v>
      </c>
      <c r="T26" s="324">
        <v>892</v>
      </c>
      <c r="U26" s="324">
        <v>257635</v>
      </c>
      <c r="V26" s="324">
        <v>316089</v>
      </c>
      <c r="W26" s="324">
        <f>[1]Sheet6!$C$56</f>
        <v>263415</v>
      </c>
    </row>
    <row r="27" spans="2:23" s="107" customFormat="1" x14ac:dyDescent="0.3">
      <c r="B27" s="141" t="s">
        <v>37</v>
      </c>
      <c r="C27" s="141"/>
      <c r="D27" s="324">
        <v>26411</v>
      </c>
      <c r="E27" s="324">
        <v>69058.55535000001</v>
      </c>
      <c r="F27" s="324">
        <v>54236.163774419329</v>
      </c>
      <c r="G27" s="324">
        <v>34710.507920000004</v>
      </c>
      <c r="H27" s="324">
        <v>33355</v>
      </c>
      <c r="I27" s="324">
        <v>79737.832129999995</v>
      </c>
      <c r="J27" s="324">
        <v>69573</v>
      </c>
      <c r="K27" s="324">
        <v>33985.818039999998</v>
      </c>
      <c r="L27" s="324" t="s">
        <v>300</v>
      </c>
      <c r="M27" s="324">
        <v>59591</v>
      </c>
      <c r="N27" s="324">
        <v>58691</v>
      </c>
      <c r="O27" s="324">
        <v>39973</v>
      </c>
      <c r="P27" s="324">
        <v>13281</v>
      </c>
      <c r="Q27" s="324">
        <v>49847</v>
      </c>
      <c r="R27" s="324">
        <v>38093</v>
      </c>
      <c r="S27" s="324">
        <v>23536</v>
      </c>
      <c r="T27" s="324">
        <v>27277</v>
      </c>
      <c r="U27" s="324">
        <v>51440</v>
      </c>
      <c r="V27" s="324">
        <v>47755</v>
      </c>
      <c r="W27" s="324">
        <f>[1]Sheet6!$C$57</f>
        <v>27162</v>
      </c>
    </row>
    <row r="28" spans="2:23" s="107" customFormat="1" x14ac:dyDescent="0.3">
      <c r="B28" s="141" t="s">
        <v>38</v>
      </c>
      <c r="C28" s="141"/>
      <c r="D28" s="142">
        <v>188008</v>
      </c>
      <c r="E28" s="142">
        <v>123080.27136863043</v>
      </c>
      <c r="F28" s="142">
        <v>254770.06965643822</v>
      </c>
      <c r="G28" s="142">
        <v>256395.1244099999</v>
      </c>
      <c r="H28" s="142">
        <v>263700</v>
      </c>
      <c r="I28" s="142">
        <v>184338.24789999993</v>
      </c>
      <c r="J28" s="142">
        <v>339371</v>
      </c>
      <c r="K28" s="142">
        <v>349338.1507</v>
      </c>
      <c r="L28" s="142" t="s">
        <v>301</v>
      </c>
      <c r="M28" s="142">
        <v>306459</v>
      </c>
      <c r="N28" s="142">
        <v>220813</v>
      </c>
      <c r="O28" s="142">
        <v>144507</v>
      </c>
      <c r="P28" s="142">
        <v>276191</v>
      </c>
      <c r="Q28" s="142">
        <v>137900</v>
      </c>
      <c r="R28" s="142">
        <v>157361</v>
      </c>
      <c r="S28" s="142">
        <v>166922</v>
      </c>
      <c r="T28" s="142">
        <v>755919</v>
      </c>
      <c r="U28" s="142">
        <v>447674</v>
      </c>
      <c r="V28" s="142">
        <v>324413</v>
      </c>
      <c r="W28" s="142">
        <f>[1]Sheet6!$C$58</f>
        <v>388726</v>
      </c>
    </row>
    <row r="29" spans="2:23" s="107" customFormat="1" x14ac:dyDescent="0.3">
      <c r="B29" s="139"/>
      <c r="C29" s="139"/>
      <c r="D29" s="328">
        <v>1569788</v>
      </c>
      <c r="E29" s="328">
        <v>1494089.2303100007</v>
      </c>
      <c r="F29" s="328">
        <v>1550546.6318644187</v>
      </c>
      <c r="G29" s="328">
        <v>1614243.0280299997</v>
      </c>
      <c r="H29" s="328">
        <v>1676161</v>
      </c>
      <c r="I29" s="328">
        <v>1547841.73453</v>
      </c>
      <c r="J29" s="328">
        <v>1261617</v>
      </c>
      <c r="K29" s="328">
        <v>1365008.3873099997</v>
      </c>
      <c r="L29" s="328" t="s">
        <v>302</v>
      </c>
      <c r="M29" s="328">
        <v>1136439</v>
      </c>
      <c r="N29" s="328">
        <v>1149263</v>
      </c>
      <c r="O29" s="328">
        <v>1075409</v>
      </c>
      <c r="P29" s="328">
        <f>SUM(P23:P28)</f>
        <v>1078895</v>
      </c>
      <c r="Q29" s="328">
        <v>1029207</v>
      </c>
      <c r="R29" s="328">
        <v>956277</v>
      </c>
      <c r="S29" s="328">
        <v>976231</v>
      </c>
      <c r="T29" s="328">
        <f>SUM(T23:T28)</f>
        <v>1547936</v>
      </c>
      <c r="U29" s="328">
        <v>1511211</v>
      </c>
      <c r="V29" s="328">
        <f>SUM(V23:V28)</f>
        <v>1482861</v>
      </c>
      <c r="W29" s="328">
        <f>SUM(W23:W28)</f>
        <v>1511976</v>
      </c>
    </row>
    <row r="30" spans="2:23" x14ac:dyDescent="0.3">
      <c r="B30" s="27"/>
      <c r="C30" s="27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/>
      <c r="P30" s="332"/>
      <c r="Q30" s="332"/>
      <c r="R30" s="332"/>
      <c r="S30" s="332"/>
      <c r="T30" s="332"/>
      <c r="U30" s="332"/>
      <c r="V30" s="332"/>
      <c r="W30" s="332"/>
    </row>
    <row r="31" spans="2:23" s="107" customFormat="1" x14ac:dyDescent="0.3">
      <c r="B31" s="140" t="s">
        <v>39</v>
      </c>
      <c r="C31" s="140"/>
      <c r="D31" s="142">
        <v>0</v>
      </c>
      <c r="E31" s="142">
        <v>0</v>
      </c>
      <c r="F31" s="142">
        <v>19370.419982719231</v>
      </c>
      <c r="G31" s="142">
        <v>32573.40912</v>
      </c>
      <c r="H31" s="142">
        <v>17560</v>
      </c>
      <c r="I31" s="142">
        <v>17560.382600000001</v>
      </c>
      <c r="J31" s="142">
        <v>17560</v>
      </c>
      <c r="K31" s="142">
        <v>17560.382600000001</v>
      </c>
      <c r="L31" s="142" t="s">
        <v>303</v>
      </c>
      <c r="M31" s="142">
        <v>17560</v>
      </c>
      <c r="N31" s="142">
        <v>18483</v>
      </c>
      <c r="O31" s="142">
        <v>65340</v>
      </c>
      <c r="P31" s="142">
        <v>44061</v>
      </c>
      <c r="Q31" s="142">
        <v>43210</v>
      </c>
      <c r="R31" s="142">
        <v>6000</v>
      </c>
      <c r="S31" s="142">
        <v>6000</v>
      </c>
      <c r="T31" s="142">
        <v>0</v>
      </c>
      <c r="U31" s="142">
        <v>0</v>
      </c>
      <c r="V31" s="142">
        <v>0</v>
      </c>
      <c r="W31" s="142">
        <v>0</v>
      </c>
    </row>
    <row r="32" spans="2:23" s="107" customFormat="1" x14ac:dyDescent="0.3">
      <c r="B32" s="106" t="s">
        <v>40</v>
      </c>
      <c r="C32" s="106"/>
      <c r="D32" s="333">
        <v>1569788</v>
      </c>
      <c r="E32" s="333">
        <v>1494089.2303100007</v>
      </c>
      <c r="F32" s="333">
        <v>1569917.051847138</v>
      </c>
      <c r="G32" s="333">
        <v>1646816.4371499997</v>
      </c>
      <c r="H32" s="333">
        <v>1693721</v>
      </c>
      <c r="I32" s="333">
        <v>1565402.1171299999</v>
      </c>
      <c r="J32" s="333">
        <v>1279177</v>
      </c>
      <c r="K32" s="333">
        <v>1382568</v>
      </c>
      <c r="L32" s="333" t="s">
        <v>304</v>
      </c>
      <c r="M32" s="333">
        <v>1153999</v>
      </c>
      <c r="N32" s="333">
        <v>1167746</v>
      </c>
      <c r="O32" s="333">
        <v>1140749</v>
      </c>
      <c r="P32" s="333">
        <f>P31+P29</f>
        <v>1122956</v>
      </c>
      <c r="Q32" s="333">
        <v>1072417</v>
      </c>
      <c r="R32" s="333">
        <v>962277</v>
      </c>
      <c r="S32" s="333">
        <v>982231</v>
      </c>
      <c r="T32" s="333">
        <f>T31+T29</f>
        <v>1547936</v>
      </c>
      <c r="U32" s="333">
        <v>1511211</v>
      </c>
      <c r="V32" s="333">
        <f>V31+V29</f>
        <v>1482861</v>
      </c>
      <c r="W32" s="333">
        <f>W31+W29</f>
        <v>1511976</v>
      </c>
    </row>
    <row r="33" spans="2:23" s="107" customFormat="1" x14ac:dyDescent="0.3">
      <c r="B33" s="106" t="s">
        <v>41</v>
      </c>
      <c r="C33" s="106"/>
      <c r="D33" s="328">
        <v>5623769</v>
      </c>
      <c r="E33" s="328">
        <v>5536860.9884875081</v>
      </c>
      <c r="F33" s="328">
        <v>5552024.6384346019</v>
      </c>
      <c r="G33" s="328">
        <v>5730533.5898472033</v>
      </c>
      <c r="H33" s="328">
        <v>5743616</v>
      </c>
      <c r="I33" s="328">
        <v>5625980.808530001</v>
      </c>
      <c r="J33" s="328">
        <v>5362380</v>
      </c>
      <c r="K33" s="328">
        <v>5504704</v>
      </c>
      <c r="L33" s="328">
        <v>5680332</v>
      </c>
      <c r="M33" s="328">
        <v>5407137</v>
      </c>
      <c r="N33" s="328">
        <v>6293633</v>
      </c>
      <c r="O33" s="328">
        <v>6203745</v>
      </c>
      <c r="P33" s="328">
        <f>P20+P32</f>
        <v>6102457</v>
      </c>
      <c r="Q33" s="328">
        <v>6092486</v>
      </c>
      <c r="R33" s="328">
        <v>5970668</v>
      </c>
      <c r="S33" s="328">
        <v>5959402</v>
      </c>
      <c r="T33" s="328">
        <f>T20+T32</f>
        <v>6490797</v>
      </c>
      <c r="U33" s="328">
        <v>6362812</v>
      </c>
      <c r="V33" s="328">
        <f>V29+V20</f>
        <v>6356433</v>
      </c>
      <c r="W33" s="328">
        <f>W29+W20</f>
        <v>6400939</v>
      </c>
    </row>
    <row r="34" spans="2:23" x14ac:dyDescent="0.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2:23" x14ac:dyDescent="0.3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2:23" x14ac:dyDescent="0.3">
      <c r="B36" s="92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2:23" x14ac:dyDescent="0.3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2:23" ht="34.5" customHeight="1" x14ac:dyDescent="0.3">
      <c r="B38" s="503"/>
      <c r="C38" s="29"/>
      <c r="D38" s="501" t="s">
        <v>220</v>
      </c>
      <c r="E38" s="501" t="s">
        <v>241</v>
      </c>
      <c r="F38" s="501" t="s">
        <v>242</v>
      </c>
      <c r="G38" s="501" t="s">
        <v>243</v>
      </c>
      <c r="H38" s="499" t="s">
        <v>221</v>
      </c>
      <c r="I38" s="499" t="s">
        <v>244</v>
      </c>
      <c r="J38" s="499" t="s">
        <v>245</v>
      </c>
      <c r="K38" s="499" t="s">
        <v>246</v>
      </c>
      <c r="L38" s="499" t="s">
        <v>222</v>
      </c>
      <c r="M38" s="499" t="s">
        <v>223</v>
      </c>
      <c r="N38" s="499" t="s">
        <v>247</v>
      </c>
      <c r="O38" s="499" t="s">
        <v>261</v>
      </c>
      <c r="P38" s="499" t="s">
        <v>283</v>
      </c>
      <c r="Q38" s="499" t="s">
        <v>369</v>
      </c>
      <c r="R38" s="499" t="s">
        <v>393</v>
      </c>
      <c r="S38" s="499" t="s">
        <v>418</v>
      </c>
      <c r="T38" s="499" t="s">
        <v>430</v>
      </c>
      <c r="U38" s="499" t="s">
        <v>459</v>
      </c>
      <c r="V38" s="499" t="s">
        <v>475</v>
      </c>
      <c r="W38" s="499" t="s">
        <v>492</v>
      </c>
    </row>
    <row r="39" spans="2:23" ht="14.5" thickBot="1" x14ac:dyDescent="0.35">
      <c r="B39" s="504"/>
      <c r="C39" s="29"/>
      <c r="D39" s="502"/>
      <c r="E39" s="502"/>
      <c r="F39" s="502"/>
      <c r="G39" s="502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</row>
    <row r="40" spans="2:23" x14ac:dyDescent="0.3">
      <c r="B40" s="345"/>
      <c r="C40" s="29"/>
      <c r="D40" s="346" t="s">
        <v>1</v>
      </c>
      <c r="E40" s="346" t="s">
        <v>1</v>
      </c>
      <c r="F40" s="346" t="s">
        <v>1</v>
      </c>
      <c r="G40" s="346" t="s">
        <v>1</v>
      </c>
      <c r="H40" s="346" t="s">
        <v>1</v>
      </c>
      <c r="I40" s="346" t="s">
        <v>1</v>
      </c>
      <c r="J40" s="346" t="s">
        <v>1</v>
      </c>
      <c r="K40" s="346" t="s">
        <v>1</v>
      </c>
      <c r="L40" s="346" t="s">
        <v>1</v>
      </c>
      <c r="M40" s="346" t="s">
        <v>1</v>
      </c>
      <c r="N40" s="346" t="s">
        <v>1</v>
      </c>
      <c r="O40" s="346" t="s">
        <v>1</v>
      </c>
      <c r="P40" s="441" t="s">
        <v>1</v>
      </c>
      <c r="Q40" s="441" t="s">
        <v>1</v>
      </c>
      <c r="R40" s="441" t="s">
        <v>1</v>
      </c>
      <c r="S40" s="441" t="s">
        <v>1</v>
      </c>
      <c r="T40" s="441" t="s">
        <v>1</v>
      </c>
      <c r="U40" s="459" t="s">
        <v>1</v>
      </c>
      <c r="V40" s="471" t="s">
        <v>1</v>
      </c>
      <c r="W40" s="485" t="s">
        <v>1</v>
      </c>
    </row>
    <row r="41" spans="2:23" x14ac:dyDescent="0.3">
      <c r="B41" s="106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2:23" x14ac:dyDescent="0.3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2:23" x14ac:dyDescent="0.3">
      <c r="B43" s="106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4"/>
      <c r="P43" s="224"/>
      <c r="Q43" s="224"/>
      <c r="R43" s="224"/>
      <c r="S43" s="224"/>
      <c r="T43" s="224"/>
      <c r="U43" s="224"/>
      <c r="V43" s="224"/>
      <c r="W43" s="224"/>
    </row>
    <row r="44" spans="2:23" s="107" customFormat="1" x14ac:dyDescent="0.3">
      <c r="B44" s="139" t="s">
        <v>44</v>
      </c>
      <c r="C44" s="139"/>
      <c r="D44" s="324">
        <v>2889200</v>
      </c>
      <c r="E44" s="324">
        <v>2889200</v>
      </c>
      <c r="F44" s="324">
        <v>2889200</v>
      </c>
      <c r="G44" s="324">
        <v>2166900.75</v>
      </c>
      <c r="H44" s="324">
        <v>2166901</v>
      </c>
      <c r="I44" s="324">
        <v>2239345.85</v>
      </c>
      <c r="J44" s="324">
        <v>2239346</v>
      </c>
      <c r="K44" s="324">
        <v>2239345.85</v>
      </c>
      <c r="L44" s="324">
        <v>2239346</v>
      </c>
      <c r="M44" s="324">
        <v>2239346</v>
      </c>
      <c r="N44" s="324">
        <v>2239346</v>
      </c>
      <c r="O44" s="324">
        <v>2239346</v>
      </c>
      <c r="P44" s="324">
        <v>2239346</v>
      </c>
      <c r="Q44" s="324">
        <v>2239346</v>
      </c>
      <c r="R44" s="324">
        <v>2239346</v>
      </c>
      <c r="S44" s="324">
        <v>2239346</v>
      </c>
      <c r="T44" s="324">
        <v>2239346</v>
      </c>
      <c r="U44" s="324">
        <v>2239346</v>
      </c>
      <c r="V44" s="324">
        <v>2239346</v>
      </c>
      <c r="W44" s="324">
        <f>[1]Sheet7!$C$41</f>
        <v>2239346</v>
      </c>
    </row>
    <row r="45" spans="2:23" s="107" customFormat="1" x14ac:dyDescent="0.3">
      <c r="B45" s="139" t="s">
        <v>45</v>
      </c>
      <c r="C45" s="139"/>
      <c r="D45" s="324">
        <v>122773</v>
      </c>
      <c r="E45" s="324">
        <v>122773.37298000001</v>
      </c>
      <c r="F45" s="324">
        <v>117921.72775200001</v>
      </c>
      <c r="G45" s="324">
        <v>698432.41585999995</v>
      </c>
      <c r="H45" s="324">
        <v>692761</v>
      </c>
      <c r="I45" s="324">
        <v>618796.7691899999</v>
      </c>
      <c r="J45" s="324">
        <v>625802</v>
      </c>
      <c r="K45" s="324">
        <v>615343.38583999989</v>
      </c>
      <c r="L45" s="324" t="s">
        <v>287</v>
      </c>
      <c r="M45" s="324">
        <v>615343</v>
      </c>
      <c r="N45" s="324">
        <v>619407</v>
      </c>
      <c r="O45" s="324">
        <v>619407</v>
      </c>
      <c r="P45" s="324">
        <v>619407</v>
      </c>
      <c r="Q45" s="324">
        <v>619407</v>
      </c>
      <c r="R45" s="324">
        <v>618531</v>
      </c>
      <c r="S45" s="324">
        <v>618531</v>
      </c>
      <c r="T45" s="324">
        <v>618666</v>
      </c>
      <c r="U45" s="324">
        <v>618666</v>
      </c>
      <c r="V45" s="324">
        <v>618050</v>
      </c>
      <c r="W45" s="324">
        <f>[1]Sheet7!$C$42</f>
        <v>618050</v>
      </c>
    </row>
    <row r="46" spans="2:23" s="107" customFormat="1" x14ac:dyDescent="0.3">
      <c r="B46" s="139" t="s">
        <v>46</v>
      </c>
      <c r="C46" s="139"/>
      <c r="D46" s="142">
        <v>-29325</v>
      </c>
      <c r="E46" s="142">
        <v>-29325.983122199988</v>
      </c>
      <c r="F46" s="142">
        <v>-29979.679370130252</v>
      </c>
      <c r="G46" s="142">
        <v>-29671.078429399993</v>
      </c>
      <c r="H46" s="142">
        <v>-16392</v>
      </c>
      <c r="I46" s="142">
        <v>-16314.837890000001</v>
      </c>
      <c r="J46" s="142">
        <v>-16971</v>
      </c>
      <c r="K46" s="142">
        <v>-17451</v>
      </c>
      <c r="L46" s="142">
        <v>-48617</v>
      </c>
      <c r="M46" s="142" t="s">
        <v>371</v>
      </c>
      <c r="N46" s="142">
        <v>1292</v>
      </c>
      <c r="O46" s="142">
        <v>273</v>
      </c>
      <c r="P46" s="142">
        <v>-2779</v>
      </c>
      <c r="Q46" s="142">
        <v>-2288</v>
      </c>
      <c r="R46" s="142">
        <v>-5708</v>
      </c>
      <c r="S46" s="142">
        <v>897</v>
      </c>
      <c r="T46" s="142">
        <v>11447</v>
      </c>
      <c r="U46" s="142">
        <v>27164</v>
      </c>
      <c r="V46" s="142">
        <v>7537</v>
      </c>
      <c r="W46" s="142">
        <f>[1]Sheet7!$C$43</f>
        <v>-210</v>
      </c>
    </row>
    <row r="47" spans="2:23" s="107" customFormat="1" x14ac:dyDescent="0.3">
      <c r="B47" s="139" t="s">
        <v>136</v>
      </c>
      <c r="C47" s="139"/>
      <c r="D47" s="142">
        <v>159946</v>
      </c>
      <c r="E47" s="142">
        <v>163680.33339247841</v>
      </c>
      <c r="F47" s="142">
        <v>241206.78806826309</v>
      </c>
      <c r="G47" s="142">
        <v>527189.91306702502</v>
      </c>
      <c r="H47" s="142">
        <v>603247</v>
      </c>
      <c r="I47" s="142">
        <v>660113.75609000004</v>
      </c>
      <c r="J47" s="142">
        <v>584961</v>
      </c>
      <c r="K47" s="142">
        <v>694471.88071806077</v>
      </c>
      <c r="L47" s="142">
        <v>525721</v>
      </c>
      <c r="M47" s="142">
        <v>571281</v>
      </c>
      <c r="N47" s="142">
        <v>593015</v>
      </c>
      <c r="O47" s="142">
        <v>657430</v>
      </c>
      <c r="P47" s="142">
        <v>31500</v>
      </c>
      <c r="Q47" s="142">
        <v>380093</v>
      </c>
      <c r="R47" s="142">
        <v>59151</v>
      </c>
      <c r="S47" s="142">
        <v>41645</v>
      </c>
      <c r="T47" s="142">
        <v>59970</v>
      </c>
      <c r="U47" s="142">
        <v>27213</v>
      </c>
      <c r="V47" s="142">
        <v>50039</v>
      </c>
      <c r="W47" s="142">
        <f>[1]Sheet7!$C$44</f>
        <v>68784</v>
      </c>
    </row>
    <row r="48" spans="2:23" s="107" customFormat="1" ht="25" x14ac:dyDescent="0.3">
      <c r="B48" s="240" t="s">
        <v>190</v>
      </c>
      <c r="C48" s="143"/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13504</v>
      </c>
      <c r="O48" s="142">
        <v>23689</v>
      </c>
      <c r="P48" s="142">
        <v>446471</v>
      </c>
      <c r="Q48" s="142">
        <v>32081</v>
      </c>
      <c r="R48" s="142">
        <v>272679</v>
      </c>
      <c r="S48" s="142">
        <v>267019</v>
      </c>
      <c r="T48" s="142">
        <v>313440</v>
      </c>
      <c r="U48" s="142">
        <v>312006</v>
      </c>
      <c r="V48" s="142">
        <v>350303</v>
      </c>
      <c r="W48" s="142">
        <f>[1]Sheet7!$C$45</f>
        <v>382682</v>
      </c>
    </row>
    <row r="49" spans="2:23" s="107" customFormat="1" x14ac:dyDescent="0.3">
      <c r="B49" s="140" t="s">
        <v>47</v>
      </c>
      <c r="C49" s="140"/>
      <c r="D49" s="142">
        <v>3142594</v>
      </c>
      <c r="E49" s="142">
        <v>3146327.7232502787</v>
      </c>
      <c r="F49" s="142">
        <v>3218348.8364501325</v>
      </c>
      <c r="G49" s="142">
        <v>3362852.0004976252</v>
      </c>
      <c r="H49" s="142">
        <v>3446517</v>
      </c>
      <c r="I49" s="142">
        <v>3501941.5373900002</v>
      </c>
      <c r="J49" s="142">
        <v>3433138</v>
      </c>
      <c r="K49" s="142">
        <v>3531710</v>
      </c>
      <c r="L49" s="142">
        <v>3331793</v>
      </c>
      <c r="M49" s="142">
        <v>3379418</v>
      </c>
      <c r="N49" s="142">
        <v>3466564</v>
      </c>
      <c r="O49" s="142">
        <v>3540145</v>
      </c>
      <c r="P49" s="142">
        <f>SUM(P44:P48)</f>
        <v>3333945</v>
      </c>
      <c r="Q49" s="142">
        <v>3268639</v>
      </c>
      <c r="R49" s="142">
        <v>3183999</v>
      </c>
      <c r="S49" s="142">
        <v>3167438</v>
      </c>
      <c r="T49" s="142">
        <f>SUM(T44:T48)</f>
        <v>3242869</v>
      </c>
      <c r="U49" s="142">
        <v>3224395</v>
      </c>
      <c r="V49" s="142">
        <f>SUM(V44:V48)</f>
        <v>3265275</v>
      </c>
      <c r="W49" s="142">
        <f>SUM(W44:W48)</f>
        <v>3308652</v>
      </c>
    </row>
    <row r="50" spans="2:23" s="107" customFormat="1" x14ac:dyDescent="0.3">
      <c r="B50" s="140" t="s">
        <v>48</v>
      </c>
      <c r="C50" s="140"/>
      <c r="D50" s="239">
        <v>72078</v>
      </c>
      <c r="E50" s="239">
        <v>69787.446868348008</v>
      </c>
      <c r="F50" s="239">
        <v>71912.37344600496</v>
      </c>
      <c r="G50" s="239">
        <v>70508.562636500705</v>
      </c>
      <c r="H50" s="239">
        <v>62377</v>
      </c>
      <c r="I50" s="239">
        <v>63105.163140000004</v>
      </c>
      <c r="J50" s="239">
        <v>63326</v>
      </c>
      <c r="K50" s="239">
        <v>63129.638469999998</v>
      </c>
      <c r="L50" s="239" t="s">
        <v>288</v>
      </c>
      <c r="M50" s="239"/>
      <c r="N50" s="239">
        <v>0</v>
      </c>
      <c r="O50" s="239">
        <v>0</v>
      </c>
      <c r="P50" s="239">
        <v>0</v>
      </c>
      <c r="Q50" s="239" t="s">
        <v>19</v>
      </c>
      <c r="R50" s="239" t="s">
        <v>19</v>
      </c>
      <c r="S50" s="239" t="s">
        <v>19</v>
      </c>
      <c r="T50" s="239">
        <v>0</v>
      </c>
      <c r="U50" s="239">
        <v>0</v>
      </c>
      <c r="V50" s="239">
        <v>0</v>
      </c>
      <c r="W50" s="239">
        <v>0</v>
      </c>
    </row>
    <row r="51" spans="2:23" s="107" customFormat="1" ht="14.5" thickBot="1" x14ac:dyDescent="0.35">
      <c r="B51" s="106" t="s">
        <v>49</v>
      </c>
      <c r="C51" s="106"/>
      <c r="D51" s="334">
        <v>3214672</v>
      </c>
      <c r="E51" s="334">
        <v>3216115.1701186267</v>
      </c>
      <c r="F51" s="334">
        <v>3290261.2098961375</v>
      </c>
      <c r="G51" s="334">
        <v>3433360.5631341259</v>
      </c>
      <c r="H51" s="334">
        <v>3508894</v>
      </c>
      <c r="I51" s="334">
        <v>3565046.70053</v>
      </c>
      <c r="J51" s="334">
        <v>3496464</v>
      </c>
      <c r="K51" s="334">
        <v>3594840.3919998049</v>
      </c>
      <c r="L51" s="334">
        <v>3395293</v>
      </c>
      <c r="M51" s="334">
        <v>3379418</v>
      </c>
      <c r="N51" s="334">
        <v>3466564</v>
      </c>
      <c r="O51" s="334">
        <v>3540145</v>
      </c>
      <c r="P51" s="334">
        <f>P50+P49</f>
        <v>3333945</v>
      </c>
      <c r="Q51" s="334">
        <v>3268639</v>
      </c>
      <c r="R51" s="334">
        <v>3183999</v>
      </c>
      <c r="S51" s="334">
        <v>3167438</v>
      </c>
      <c r="T51" s="334">
        <f>T50+T49</f>
        <v>3242869</v>
      </c>
      <c r="U51" s="334">
        <v>3224395</v>
      </c>
      <c r="V51" s="334">
        <f>V49+V50</f>
        <v>3265275</v>
      </c>
      <c r="W51" s="334">
        <f>W49+W50</f>
        <v>3308652</v>
      </c>
    </row>
    <row r="52" spans="2:23" x14ac:dyDescent="0.3"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  <c r="P52" s="336"/>
      <c r="Q52" s="336"/>
      <c r="R52" s="336"/>
      <c r="S52" s="336"/>
      <c r="T52" s="336"/>
      <c r="U52" s="336"/>
      <c r="V52" s="336"/>
      <c r="W52" s="336"/>
    </row>
    <row r="53" spans="2:23" s="107" customFormat="1" x14ac:dyDescent="0.3">
      <c r="B53" s="106" t="s">
        <v>50</v>
      </c>
      <c r="C53" s="106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0"/>
      <c r="P53" s="330"/>
      <c r="Q53" s="330"/>
      <c r="R53" s="330"/>
      <c r="S53" s="330"/>
      <c r="T53" s="330"/>
      <c r="U53" s="330"/>
      <c r="V53" s="330"/>
      <c r="W53" s="330"/>
    </row>
    <row r="54" spans="2:23" s="107" customFormat="1" x14ac:dyDescent="0.3">
      <c r="B54" s="139" t="s">
        <v>51</v>
      </c>
      <c r="C54" s="139"/>
      <c r="D54" s="324">
        <v>193110</v>
      </c>
      <c r="E54" s="324">
        <v>177950.47534999999</v>
      </c>
      <c r="F54" s="324">
        <v>162321.37731000004</v>
      </c>
      <c r="G54" s="324">
        <v>138409.99911999999</v>
      </c>
      <c r="H54" s="324">
        <v>121558</v>
      </c>
      <c r="I54" s="324">
        <v>105501.90648999999</v>
      </c>
      <c r="J54" s="324">
        <v>89512</v>
      </c>
      <c r="K54" s="324">
        <v>176648.90106</v>
      </c>
      <c r="L54" s="324" t="s">
        <v>305</v>
      </c>
      <c r="M54" s="324">
        <v>270203</v>
      </c>
      <c r="N54" s="324">
        <v>581960</v>
      </c>
      <c r="O54" s="324">
        <v>463166</v>
      </c>
      <c r="P54" s="324">
        <v>460577</v>
      </c>
      <c r="Q54" s="324">
        <v>585632</v>
      </c>
      <c r="R54" s="324">
        <v>663096</v>
      </c>
      <c r="S54" s="324">
        <v>769780</v>
      </c>
      <c r="T54" s="324">
        <v>1273605</v>
      </c>
      <c r="U54" s="324">
        <v>1206019</v>
      </c>
      <c r="V54" s="324">
        <v>1154754</v>
      </c>
      <c r="W54" s="324">
        <f>[1]Sheet7!$C$49</f>
        <v>1105075</v>
      </c>
    </row>
    <row r="55" spans="2:23" s="107" customFormat="1" ht="25" x14ac:dyDescent="0.3">
      <c r="B55" s="139" t="s">
        <v>52</v>
      </c>
      <c r="C55" s="139"/>
      <c r="D55" s="324">
        <v>418883</v>
      </c>
      <c r="E55" s="324">
        <v>392809.27960000001</v>
      </c>
      <c r="F55" s="324">
        <v>376162.78023656498</v>
      </c>
      <c r="G55" s="324">
        <v>343890.33534000005</v>
      </c>
      <c r="H55" s="324">
        <v>313136</v>
      </c>
      <c r="I55" s="324">
        <v>273945.96850000002</v>
      </c>
      <c r="J55" s="324">
        <v>236827</v>
      </c>
      <c r="K55" s="324">
        <v>215147.20472000004</v>
      </c>
      <c r="L55" s="324" t="s">
        <v>306</v>
      </c>
      <c r="M55" s="324">
        <v>174613</v>
      </c>
      <c r="N55" s="324">
        <v>222726</v>
      </c>
      <c r="O55" s="324">
        <v>212530</v>
      </c>
      <c r="P55" s="324">
        <v>193500</v>
      </c>
      <c r="Q55" s="324">
        <v>182761</v>
      </c>
      <c r="R55" s="324">
        <v>163380</v>
      </c>
      <c r="S55" s="324">
        <v>149277</v>
      </c>
      <c r="T55" s="324">
        <v>140923</v>
      </c>
      <c r="U55" s="324">
        <v>123518</v>
      </c>
      <c r="V55" s="324">
        <v>110104</v>
      </c>
      <c r="W55" s="324">
        <f>[1]Sheet7!$C$50</f>
        <v>101023</v>
      </c>
    </row>
    <row r="56" spans="2:23" s="107" customFormat="1" ht="25" x14ac:dyDescent="0.3">
      <c r="B56" s="144" t="s">
        <v>53</v>
      </c>
      <c r="C56" s="144"/>
      <c r="D56" s="324">
        <v>151779</v>
      </c>
      <c r="E56" s="324">
        <v>146837.62937000001</v>
      </c>
      <c r="F56" s="324">
        <v>135521.98691999997</v>
      </c>
      <c r="G56" s="324">
        <v>124718.37662000002</v>
      </c>
      <c r="H56" s="324">
        <v>113688</v>
      </c>
      <c r="I56" s="324">
        <v>102585.84970000001</v>
      </c>
      <c r="J56" s="324">
        <v>91252</v>
      </c>
      <c r="K56" s="324">
        <v>79872.933540000013</v>
      </c>
      <c r="L56" s="324" t="s">
        <v>307</v>
      </c>
      <c r="M56" s="324">
        <v>56306</v>
      </c>
      <c r="N56" s="324">
        <v>48071</v>
      </c>
      <c r="O56" s="324">
        <v>36367</v>
      </c>
      <c r="P56" s="324">
        <v>25953</v>
      </c>
      <c r="Q56" s="324">
        <v>17018</v>
      </c>
      <c r="R56" s="324">
        <v>8209</v>
      </c>
      <c r="S56" s="324">
        <v>4039</v>
      </c>
      <c r="T56" s="324">
        <v>1845</v>
      </c>
      <c r="U56" s="324">
        <v>1160</v>
      </c>
      <c r="V56" s="324">
        <v>1152</v>
      </c>
      <c r="W56" s="324">
        <f>[1]Sheet7!$C$51</f>
        <v>1199</v>
      </c>
    </row>
    <row r="57" spans="2:23" s="107" customFormat="1" x14ac:dyDescent="0.3">
      <c r="B57" s="139" t="s">
        <v>54</v>
      </c>
      <c r="C57" s="139"/>
      <c r="D57" s="324">
        <v>616274</v>
      </c>
      <c r="E57" s="324">
        <v>616214.65526000015</v>
      </c>
      <c r="F57" s="324">
        <v>616274.09307000006</v>
      </c>
      <c r="G57" s="324">
        <v>616274.09323000011</v>
      </c>
      <c r="H57" s="324">
        <v>592923</v>
      </c>
      <c r="I57" s="324">
        <v>592923.49248000002</v>
      </c>
      <c r="J57" s="324">
        <v>592923</v>
      </c>
      <c r="K57" s="324">
        <v>566885.69657000003</v>
      </c>
      <c r="L57" s="324">
        <v>687775</v>
      </c>
      <c r="M57" s="324">
        <v>649647</v>
      </c>
      <c r="N57" s="324">
        <v>543641</v>
      </c>
      <c r="O57" s="324">
        <v>529084</v>
      </c>
      <c r="P57" s="324">
        <v>603621</v>
      </c>
      <c r="Q57" s="324">
        <v>607156</v>
      </c>
      <c r="R57" s="324">
        <v>602623</v>
      </c>
      <c r="S57" s="324">
        <v>593495</v>
      </c>
      <c r="T57" s="324">
        <v>525571</v>
      </c>
      <c r="U57" s="324">
        <v>524447</v>
      </c>
      <c r="V57" s="324">
        <v>562863</v>
      </c>
      <c r="W57" s="324">
        <f>[1]Sheet7!$C$52</f>
        <v>548698</v>
      </c>
    </row>
    <row r="58" spans="2:23" s="107" customFormat="1" x14ac:dyDescent="0.3">
      <c r="B58" s="139" t="s">
        <v>55</v>
      </c>
      <c r="C58" s="139"/>
      <c r="D58" s="324">
        <v>85</v>
      </c>
      <c r="E58" s="324">
        <v>85</v>
      </c>
      <c r="F58" s="324">
        <v>85</v>
      </c>
      <c r="G58" s="324">
        <v>85</v>
      </c>
      <c r="H58" s="324">
        <v>22854</v>
      </c>
      <c r="I58" s="324">
        <v>8491.8284299999996</v>
      </c>
      <c r="J58" s="324">
        <v>9307</v>
      </c>
      <c r="K58" s="324">
        <v>8415.8284299999996</v>
      </c>
      <c r="L58" s="324" t="s">
        <v>308</v>
      </c>
      <c r="M58" s="324">
        <v>8416</v>
      </c>
      <c r="N58" s="324">
        <v>23220</v>
      </c>
      <c r="O58" s="324">
        <v>24197</v>
      </c>
      <c r="P58" s="324">
        <v>28886</v>
      </c>
      <c r="Q58" s="324">
        <v>28443</v>
      </c>
      <c r="R58" s="324">
        <v>28502</v>
      </c>
      <c r="S58" s="324">
        <v>28067</v>
      </c>
      <c r="T58" s="324">
        <v>26420</v>
      </c>
      <c r="U58" s="324">
        <v>25974</v>
      </c>
      <c r="V58" s="324">
        <v>24079</v>
      </c>
      <c r="W58" s="324">
        <f>[1]Sheet7!$C$53</f>
        <v>24375</v>
      </c>
    </row>
    <row r="59" spans="2:23" s="107" customFormat="1" x14ac:dyDescent="0.3">
      <c r="B59" s="140" t="s">
        <v>193</v>
      </c>
      <c r="C59" s="139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 t="s">
        <v>19</v>
      </c>
      <c r="M59" s="142">
        <v>0</v>
      </c>
      <c r="N59" s="324">
        <v>146518</v>
      </c>
      <c r="O59" s="324">
        <v>148994</v>
      </c>
      <c r="P59" s="324">
        <v>155198</v>
      </c>
      <c r="Q59" s="324" t="s">
        <v>19</v>
      </c>
      <c r="R59" s="324" t="s">
        <v>19</v>
      </c>
      <c r="S59" s="324" t="s">
        <v>19</v>
      </c>
      <c r="T59" s="324">
        <v>1042</v>
      </c>
      <c r="U59" s="324">
        <v>901</v>
      </c>
      <c r="V59" s="324">
        <v>0</v>
      </c>
      <c r="W59" s="324">
        <f>[1]Sheet7!$C$54</f>
        <v>0</v>
      </c>
    </row>
    <row r="60" spans="2:23" s="107" customFormat="1" x14ac:dyDescent="0.3">
      <c r="B60" s="139" t="s">
        <v>56</v>
      </c>
      <c r="C60" s="139"/>
      <c r="D60" s="142">
        <v>3041</v>
      </c>
      <c r="E60" s="142">
        <v>2953.3477600000001</v>
      </c>
      <c r="F60" s="142">
        <v>2848.2000899999998</v>
      </c>
      <c r="G60" s="142">
        <v>2766.16743</v>
      </c>
      <c r="H60" s="142">
        <v>2577</v>
      </c>
      <c r="I60" s="142">
        <v>2518.9362000000001</v>
      </c>
      <c r="J60" s="142">
        <v>2465</v>
      </c>
      <c r="K60" s="142">
        <v>2419.0591600000002</v>
      </c>
      <c r="L60" s="142" t="s">
        <v>309</v>
      </c>
      <c r="M60" s="142">
        <v>1782</v>
      </c>
      <c r="N60" s="142">
        <v>116012</v>
      </c>
      <c r="O60" s="142">
        <v>115834</v>
      </c>
      <c r="P60" s="142">
        <v>118353</v>
      </c>
      <c r="Q60" s="142">
        <v>115104</v>
      </c>
      <c r="R60" s="142">
        <v>100788</v>
      </c>
      <c r="S60" s="142">
        <v>105116</v>
      </c>
      <c r="T60" s="142">
        <v>106675</v>
      </c>
      <c r="U60" s="142">
        <v>101610</v>
      </c>
      <c r="V60" s="142">
        <v>105359</v>
      </c>
      <c r="W60" s="142">
        <f>[1]Sheet7!$C$55</f>
        <v>108921</v>
      </c>
    </row>
    <row r="61" spans="2:23" s="107" customFormat="1" x14ac:dyDescent="0.3">
      <c r="B61" s="106" t="s">
        <v>57</v>
      </c>
      <c r="C61" s="106"/>
      <c r="D61" s="328">
        <v>1383172</v>
      </c>
      <c r="E61" s="328">
        <v>1336850.3873400001</v>
      </c>
      <c r="F61" s="328">
        <v>1293213.4376265649</v>
      </c>
      <c r="G61" s="328">
        <v>1226143.9717399999</v>
      </c>
      <c r="H61" s="328">
        <v>1166736</v>
      </c>
      <c r="I61" s="328">
        <v>1085967.9818000002</v>
      </c>
      <c r="J61" s="328">
        <v>1022286</v>
      </c>
      <c r="K61" s="328">
        <v>1049389.6234800001</v>
      </c>
      <c r="L61" s="328">
        <v>1165414</v>
      </c>
      <c r="M61" s="328">
        <f>SUM(M54:M60)</f>
        <v>1160967</v>
      </c>
      <c r="N61" s="328">
        <v>1682148</v>
      </c>
      <c r="O61" s="328">
        <v>1530172</v>
      </c>
      <c r="P61" s="328">
        <f>SUM(P54:P60)</f>
        <v>1586088</v>
      </c>
      <c r="Q61" s="328">
        <v>1536114</v>
      </c>
      <c r="R61" s="328">
        <v>1566598</v>
      </c>
      <c r="S61" s="328">
        <v>1649774</v>
      </c>
      <c r="T61" s="328">
        <f>SUM(T54:T60)</f>
        <v>2076081</v>
      </c>
      <c r="U61" s="328">
        <v>1983629</v>
      </c>
      <c r="V61" s="328">
        <f>SUM(V54:V60)</f>
        <v>1958311</v>
      </c>
      <c r="W61" s="328">
        <f>SUM(W54:W60)</f>
        <v>1889291</v>
      </c>
    </row>
    <row r="62" spans="2:23" x14ac:dyDescent="0.3"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30"/>
      <c r="P62" s="330"/>
      <c r="Q62" s="330"/>
      <c r="R62" s="330"/>
      <c r="S62" s="330"/>
      <c r="T62" s="330"/>
      <c r="U62" s="330"/>
      <c r="V62" s="330"/>
      <c r="W62" s="330"/>
    </row>
    <row r="63" spans="2:23" s="107" customFormat="1" x14ac:dyDescent="0.3">
      <c r="B63" s="106" t="s">
        <v>58</v>
      </c>
      <c r="C63" s="10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0"/>
      <c r="P63" s="330"/>
      <c r="Q63" s="330"/>
      <c r="R63" s="330"/>
      <c r="S63" s="330"/>
      <c r="T63" s="330"/>
      <c r="U63" s="330"/>
      <c r="V63" s="330"/>
      <c r="W63" s="330"/>
    </row>
    <row r="64" spans="2:23" s="107" customFormat="1" x14ac:dyDescent="0.3">
      <c r="B64" s="141" t="s">
        <v>59</v>
      </c>
      <c r="C64" s="141"/>
      <c r="D64" s="324">
        <v>96202</v>
      </c>
      <c r="E64" s="324">
        <v>67328.171229999993</v>
      </c>
      <c r="F64" s="324">
        <v>68949.243929999997</v>
      </c>
      <c r="G64" s="324">
        <v>98647.091640000013</v>
      </c>
      <c r="H64" s="324">
        <v>73217</v>
      </c>
      <c r="I64" s="324">
        <v>64783.792199999996</v>
      </c>
      <c r="J64" s="324">
        <v>64502</v>
      </c>
      <c r="K64" s="324">
        <v>76337.043260000006</v>
      </c>
      <c r="L64" s="324" t="s">
        <v>310</v>
      </c>
      <c r="M64" s="324">
        <v>98705</v>
      </c>
      <c r="N64" s="324">
        <v>142208</v>
      </c>
      <c r="O64" s="324">
        <v>279640</v>
      </c>
      <c r="P64" s="324">
        <v>253592</v>
      </c>
      <c r="Q64" s="324">
        <v>299292</v>
      </c>
      <c r="R64" s="324">
        <v>269768</v>
      </c>
      <c r="S64" s="324">
        <v>194783</v>
      </c>
      <c r="T64" s="324">
        <v>197803</v>
      </c>
      <c r="U64" s="324">
        <v>235710</v>
      </c>
      <c r="V64" s="324">
        <v>207723</v>
      </c>
      <c r="W64" s="324">
        <f>[1]Sheet7!$C$59</f>
        <v>215572</v>
      </c>
    </row>
    <row r="65" spans="2:23" s="107" customFormat="1" ht="25" x14ac:dyDescent="0.3">
      <c r="B65" s="141" t="s">
        <v>60</v>
      </c>
      <c r="C65" s="141"/>
      <c r="D65" s="324">
        <v>118668</v>
      </c>
      <c r="E65" s="324">
        <v>123180.83870000001</v>
      </c>
      <c r="F65" s="324">
        <v>127884.12599521199</v>
      </c>
      <c r="G65" s="324">
        <v>122631.10810000006</v>
      </c>
      <c r="H65" s="324">
        <v>115790</v>
      </c>
      <c r="I65" s="324">
        <v>124631.39553999998</v>
      </c>
      <c r="J65" s="324">
        <v>131558</v>
      </c>
      <c r="K65" s="324">
        <v>128291.37931999999</v>
      </c>
      <c r="L65" s="324" t="s">
        <v>311</v>
      </c>
      <c r="M65" s="324">
        <v>93645</v>
      </c>
      <c r="N65" s="324">
        <v>86264</v>
      </c>
      <c r="O65" s="324">
        <v>73983</v>
      </c>
      <c r="P65" s="324">
        <v>65416</v>
      </c>
      <c r="Q65" s="324">
        <v>58700</v>
      </c>
      <c r="R65" s="324">
        <v>70409</v>
      </c>
      <c r="S65" s="324">
        <v>67115</v>
      </c>
      <c r="T65" s="324">
        <v>59567</v>
      </c>
      <c r="U65" s="324">
        <v>58979</v>
      </c>
      <c r="V65" s="324">
        <v>49300</v>
      </c>
      <c r="W65" s="324">
        <f>[1]Sheet7!$C$60</f>
        <v>49488</v>
      </c>
    </row>
    <row r="66" spans="2:23" s="107" customFormat="1" ht="25" x14ac:dyDescent="0.3">
      <c r="B66" s="140" t="s">
        <v>358</v>
      </c>
      <c r="C66" s="140"/>
      <c r="D66" s="324">
        <v>682149</v>
      </c>
      <c r="E66" s="324">
        <v>657269.67114000022</v>
      </c>
      <c r="F66" s="324">
        <v>642391.60632000002</v>
      </c>
      <c r="G66" s="324">
        <v>661133.4539699998</v>
      </c>
      <c r="H66" s="324">
        <v>675841</v>
      </c>
      <c r="I66" s="324">
        <v>655737.57039999997</v>
      </c>
      <c r="J66" s="324">
        <v>528958</v>
      </c>
      <c r="K66" s="324">
        <v>528794.35393999994</v>
      </c>
      <c r="L66" s="324" t="s">
        <v>312</v>
      </c>
      <c r="M66" s="324">
        <v>506228</v>
      </c>
      <c r="N66" s="324">
        <v>780608</v>
      </c>
      <c r="O66" s="324">
        <v>654209</v>
      </c>
      <c r="P66" s="324">
        <v>739509</v>
      </c>
      <c r="Q66" s="324">
        <v>642162</v>
      </c>
      <c r="R66" s="324">
        <v>580735</v>
      </c>
      <c r="S66" s="324">
        <v>597029</v>
      </c>
      <c r="T66" s="324">
        <v>670021</v>
      </c>
      <c r="U66" s="324">
        <v>601685</v>
      </c>
      <c r="V66" s="324">
        <v>595359</v>
      </c>
      <c r="W66" s="324">
        <f>[1]Sheet7!$C$61</f>
        <v>629768</v>
      </c>
    </row>
    <row r="67" spans="2:23" s="107" customFormat="1" x14ac:dyDescent="0.3">
      <c r="B67" s="141" t="s">
        <v>61</v>
      </c>
      <c r="C67" s="141"/>
      <c r="D67" s="324">
        <v>100169</v>
      </c>
      <c r="E67" s="324">
        <v>106654.90492000004</v>
      </c>
      <c r="F67" s="324">
        <v>108819.59183000002</v>
      </c>
      <c r="G67" s="324">
        <v>165900.74825134058</v>
      </c>
      <c r="H67" s="324">
        <v>176461</v>
      </c>
      <c r="I67" s="324">
        <v>105453.18287999998</v>
      </c>
      <c r="J67" s="324">
        <v>94047</v>
      </c>
      <c r="K67" s="324">
        <v>98949.848939999996</v>
      </c>
      <c r="L67" s="324">
        <v>338618</v>
      </c>
      <c r="M67" s="324">
        <v>143346</v>
      </c>
      <c r="N67" s="324">
        <v>107531</v>
      </c>
      <c r="O67" s="324">
        <v>100837</v>
      </c>
      <c r="P67" s="324">
        <v>100383</v>
      </c>
      <c r="Q67" s="324">
        <v>109353</v>
      </c>
      <c r="R67" s="324">
        <v>116743</v>
      </c>
      <c r="S67" s="324">
        <v>105786</v>
      </c>
      <c r="T67" s="324">
        <v>99256</v>
      </c>
      <c r="U67" s="324">
        <v>111996</v>
      </c>
      <c r="V67" s="324">
        <v>121912</v>
      </c>
      <c r="W67" s="324">
        <f>[1]Sheet7!$C$62</f>
        <v>115135</v>
      </c>
    </row>
    <row r="68" spans="2:23" s="107" customFormat="1" x14ac:dyDescent="0.3">
      <c r="B68" s="141" t="s">
        <v>64</v>
      </c>
      <c r="C68" s="141"/>
      <c r="D68" s="324">
        <v>936</v>
      </c>
      <c r="E68" s="324">
        <v>863.43299999999999</v>
      </c>
      <c r="F68" s="324">
        <v>342.61399999999998</v>
      </c>
      <c r="G68" s="324">
        <v>678.07600000000002</v>
      </c>
      <c r="H68" s="324">
        <v>244</v>
      </c>
      <c r="I68" s="324">
        <v>140.38800000000001</v>
      </c>
      <c r="J68" s="324">
        <v>514</v>
      </c>
      <c r="K68" s="324">
        <v>1336.164</v>
      </c>
      <c r="L68" s="324" t="s">
        <v>313</v>
      </c>
      <c r="M68" s="324">
        <v>19496</v>
      </c>
      <c r="N68" s="324">
        <v>23328</v>
      </c>
      <c r="O68" s="324">
        <v>790</v>
      </c>
      <c r="P68" s="324">
        <v>17856</v>
      </c>
      <c r="Q68" s="324">
        <v>19257</v>
      </c>
      <c r="R68" s="324">
        <v>16596</v>
      </c>
      <c r="S68" s="324">
        <v>16171</v>
      </c>
      <c r="T68" s="324">
        <v>24950</v>
      </c>
      <c r="U68" s="324">
        <v>23624</v>
      </c>
      <c r="V68" s="324">
        <v>24891</v>
      </c>
      <c r="W68" s="324">
        <f>[1]Sheet7!$C$63</f>
        <v>59527</v>
      </c>
    </row>
    <row r="69" spans="2:23" s="107" customFormat="1" x14ac:dyDescent="0.3">
      <c r="B69" s="141" t="s">
        <v>63</v>
      </c>
      <c r="C69" s="141"/>
      <c r="D69" s="324">
        <v>737</v>
      </c>
      <c r="E69" s="324">
        <v>1599.09131</v>
      </c>
      <c r="F69" s="324">
        <v>4737.9575800000002</v>
      </c>
      <c r="G69" s="324">
        <v>1629.8276799999999</v>
      </c>
      <c r="H69" s="324">
        <v>306</v>
      </c>
      <c r="I69" s="324">
        <v>467.21360999999996</v>
      </c>
      <c r="J69" s="324">
        <v>2015</v>
      </c>
      <c r="K69" s="324">
        <v>2877.13769</v>
      </c>
      <c r="L69" s="324" t="s">
        <v>314</v>
      </c>
      <c r="M69" s="324">
        <v>3212</v>
      </c>
      <c r="N69" s="324">
        <v>4595</v>
      </c>
      <c r="O69" s="324">
        <v>5317</v>
      </c>
      <c r="P69" s="324">
        <v>2174</v>
      </c>
      <c r="Q69" s="324">
        <v>158028</v>
      </c>
      <c r="R69" s="324">
        <v>164985</v>
      </c>
      <c r="S69" s="324">
        <v>160197</v>
      </c>
      <c r="T69" s="324">
        <v>118889</v>
      </c>
      <c r="U69" s="324">
        <v>113530</v>
      </c>
      <c r="V69" s="324">
        <v>114798</v>
      </c>
      <c r="W69" s="324">
        <f>[1]Sheet7!$C$64</f>
        <v>116754</v>
      </c>
    </row>
    <row r="70" spans="2:23" s="107" customFormat="1" x14ac:dyDescent="0.3">
      <c r="B70" s="141" t="s">
        <v>62</v>
      </c>
      <c r="C70" s="141"/>
      <c r="D70" s="142">
        <v>27064</v>
      </c>
      <c r="E70" s="142">
        <v>26999.321019999996</v>
      </c>
      <c r="F70" s="142">
        <v>15424.851259999999</v>
      </c>
      <c r="G70" s="142">
        <v>20408.749329999999</v>
      </c>
      <c r="H70" s="142">
        <v>26127</v>
      </c>
      <c r="I70" s="142">
        <v>23752.583569999999</v>
      </c>
      <c r="J70" s="142">
        <v>22036</v>
      </c>
      <c r="K70" s="142">
        <v>23888.995019999995</v>
      </c>
      <c r="L70" s="142" t="s">
        <v>315</v>
      </c>
      <c r="M70" s="142">
        <v>2120</v>
      </c>
      <c r="N70" s="142">
        <v>387</v>
      </c>
      <c r="O70" s="142">
        <v>18652</v>
      </c>
      <c r="P70" s="142">
        <v>3494</v>
      </c>
      <c r="Q70" s="142">
        <v>941</v>
      </c>
      <c r="R70" s="142">
        <v>835</v>
      </c>
      <c r="S70" s="142">
        <v>1109</v>
      </c>
      <c r="T70" s="142">
        <v>1361</v>
      </c>
      <c r="U70" s="142">
        <v>9264</v>
      </c>
      <c r="V70" s="142">
        <v>18864</v>
      </c>
      <c r="W70" s="142">
        <f>[1]Sheet7!$C$65</f>
        <v>16752</v>
      </c>
    </row>
    <row r="71" spans="2:23" s="107" customFormat="1" x14ac:dyDescent="0.3">
      <c r="B71" s="106" t="s">
        <v>65</v>
      </c>
      <c r="C71" s="108"/>
      <c r="D71" s="338">
        <v>1025925</v>
      </c>
      <c r="E71" s="338">
        <v>983895.43132000021</v>
      </c>
      <c r="F71" s="338">
        <v>968549.99091521208</v>
      </c>
      <c r="G71" s="338">
        <v>1071029.0549713406</v>
      </c>
      <c r="H71" s="338">
        <v>1067986</v>
      </c>
      <c r="I71" s="338">
        <v>974966.12620000006</v>
      </c>
      <c r="J71" s="338">
        <v>843630</v>
      </c>
      <c r="K71" s="338">
        <v>860474</v>
      </c>
      <c r="L71" s="338">
        <v>1119625</v>
      </c>
      <c r="M71" s="338">
        <v>866752</v>
      </c>
      <c r="N71" s="338">
        <v>1144921</v>
      </c>
      <c r="O71" s="338">
        <v>1133428</v>
      </c>
      <c r="P71" s="338">
        <f>SUM(P64:P70)</f>
        <v>1182424</v>
      </c>
      <c r="Q71" s="338">
        <v>1287733</v>
      </c>
      <c r="R71" s="338">
        <v>1220071</v>
      </c>
      <c r="S71" s="338">
        <v>1142190</v>
      </c>
      <c r="T71" s="338">
        <f>SUM(T64:T70)</f>
        <v>1171847</v>
      </c>
      <c r="U71" s="338">
        <v>1154788</v>
      </c>
      <c r="V71" s="338">
        <f>SUM(V64:V70)</f>
        <v>1132847</v>
      </c>
      <c r="W71" s="338">
        <f>SUM(W64:W70)</f>
        <v>1202996</v>
      </c>
    </row>
    <row r="72" spans="2:23" s="107" customFormat="1" ht="14.5" thickBot="1" x14ac:dyDescent="0.35">
      <c r="B72" s="106" t="s">
        <v>66</v>
      </c>
      <c r="C72" s="106"/>
      <c r="D72" s="339">
        <v>2409097</v>
      </c>
      <c r="E72" s="339">
        <v>2320745.8186600003</v>
      </c>
      <c r="F72" s="339">
        <v>2261763.4285417767</v>
      </c>
      <c r="G72" s="339">
        <v>2297173.0267113405</v>
      </c>
      <c r="H72" s="339">
        <v>2234722</v>
      </c>
      <c r="I72" s="339">
        <v>2060934.1080000002</v>
      </c>
      <c r="J72" s="339">
        <v>1865916</v>
      </c>
      <c r="K72" s="339">
        <v>1909864.54565</v>
      </c>
      <c r="L72" s="339">
        <v>2285039</v>
      </c>
      <c r="M72" s="339">
        <v>2027719</v>
      </c>
      <c r="N72" s="339">
        <v>2827069</v>
      </c>
      <c r="O72" s="339">
        <v>2663600</v>
      </c>
      <c r="P72" s="339">
        <f>P71+P61</f>
        <v>2768512</v>
      </c>
      <c r="Q72" s="339">
        <v>2823847</v>
      </c>
      <c r="R72" s="339">
        <v>2786669</v>
      </c>
      <c r="S72" s="339">
        <v>2791964</v>
      </c>
      <c r="T72" s="339">
        <f>T71+T61</f>
        <v>3247928</v>
      </c>
      <c r="U72" s="339">
        <v>3138417</v>
      </c>
      <c r="V72" s="339">
        <f>V71+V61</f>
        <v>3091158</v>
      </c>
      <c r="W72" s="339">
        <f>W71+W61</f>
        <v>3092287</v>
      </c>
    </row>
    <row r="73" spans="2:23" x14ac:dyDescent="0.3">
      <c r="B73" s="6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</row>
    <row r="74" spans="2:23" s="107" customFormat="1" ht="14.5" thickBot="1" x14ac:dyDescent="0.35">
      <c r="B74" s="106" t="s">
        <v>67</v>
      </c>
      <c r="C74" s="106"/>
      <c r="D74" s="339">
        <v>5623769</v>
      </c>
      <c r="E74" s="339">
        <v>5536860.9887786265</v>
      </c>
      <c r="F74" s="339">
        <v>5552024.6384379137</v>
      </c>
      <c r="G74" s="339">
        <v>5730533.5898454664</v>
      </c>
      <c r="H74" s="339">
        <v>5743616</v>
      </c>
      <c r="I74" s="339">
        <v>5625980.808530001</v>
      </c>
      <c r="J74" s="339">
        <v>5362380</v>
      </c>
      <c r="K74" s="339">
        <v>5504704.9376498051</v>
      </c>
      <c r="L74" s="339">
        <v>5680332</v>
      </c>
      <c r="M74" s="339">
        <v>5407137</v>
      </c>
      <c r="N74" s="339">
        <v>6293633</v>
      </c>
      <c r="O74" s="339">
        <v>6203745</v>
      </c>
      <c r="P74" s="339">
        <f>P72+P51</f>
        <v>6102457</v>
      </c>
      <c r="Q74" s="339">
        <v>6092486</v>
      </c>
      <c r="R74" s="339">
        <v>5970668</v>
      </c>
      <c r="S74" s="339">
        <v>5959402</v>
      </c>
      <c r="T74" s="339">
        <f>T72+T51</f>
        <v>6490797</v>
      </c>
      <c r="U74" s="339">
        <v>6362812</v>
      </c>
      <c r="V74" s="339">
        <f>V72+V51</f>
        <v>6356433</v>
      </c>
      <c r="W74" s="339">
        <f>W72+W51</f>
        <v>6400939</v>
      </c>
    </row>
    <row r="75" spans="2:23" x14ac:dyDescent="0.3">
      <c r="B75" s="446" t="s">
        <v>431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x14ac:dyDescent="0.3"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</sheetData>
  <mergeCells count="42">
    <mergeCell ref="L3:L4"/>
    <mergeCell ref="L38:L39"/>
    <mergeCell ref="G3:G4"/>
    <mergeCell ref="W3:W4"/>
    <mergeCell ref="W38:W39"/>
    <mergeCell ref="B3:B4"/>
    <mergeCell ref="B38:B39"/>
    <mergeCell ref="H3:H4"/>
    <mergeCell ref="I3:I4"/>
    <mergeCell ref="J3:J4"/>
    <mergeCell ref="D38:D39"/>
    <mergeCell ref="D3:D4"/>
    <mergeCell ref="E38:E39"/>
    <mergeCell ref="F38:F39"/>
    <mergeCell ref="F3:F4"/>
    <mergeCell ref="E3:E4"/>
    <mergeCell ref="G38:G39"/>
    <mergeCell ref="K3:K4"/>
    <mergeCell ref="H38:H39"/>
    <mergeCell ref="I38:I39"/>
    <mergeCell ref="J38:J39"/>
    <mergeCell ref="K38:K39"/>
    <mergeCell ref="R3:R4"/>
    <mergeCell ref="R38:R39"/>
    <mergeCell ref="Q3:Q4"/>
    <mergeCell ref="Q38:Q39"/>
    <mergeCell ref="M3:M4"/>
    <mergeCell ref="M38:M39"/>
    <mergeCell ref="P3:P4"/>
    <mergeCell ref="P38:P39"/>
    <mergeCell ref="O3:O4"/>
    <mergeCell ref="O38:O39"/>
    <mergeCell ref="N38:N39"/>
    <mergeCell ref="N3:N4"/>
    <mergeCell ref="V3:V4"/>
    <mergeCell ref="V38:V39"/>
    <mergeCell ref="T3:T4"/>
    <mergeCell ref="T38:T39"/>
    <mergeCell ref="S3:S4"/>
    <mergeCell ref="S38:S39"/>
    <mergeCell ref="U3:U4"/>
    <mergeCell ref="U38:U39"/>
  </mergeCells>
  <pageMargins left="0.7" right="0.7" top="0.75" bottom="0.75" header="0.3" footer="0.3"/>
  <pageSetup paperSize="9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400"/>
  <sheetViews>
    <sheetView showGridLines="0" view="pageBreakPreview" topLeftCell="A379" zoomScale="55" zoomScaleNormal="85" zoomScaleSheetLayoutView="55" workbookViewId="0">
      <pane xSplit="2" topLeftCell="C1" activePane="topRight" state="frozen"/>
      <selection activeCell="Y26" sqref="Y26"/>
      <selection pane="topRight" activeCell="B404" sqref="B404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3.54296875" style="15" customWidth="1"/>
    <col min="14" max="16384" width="48.1796875" style="15"/>
  </cols>
  <sheetData>
    <row r="1" spans="1:17" x14ac:dyDescent="0.35">
      <c r="A1" s="84"/>
    </row>
    <row r="2" spans="1:17" x14ac:dyDescent="0.35">
      <c r="B2" s="158" t="s">
        <v>179</v>
      </c>
      <c r="D2" s="59"/>
      <c r="E2" s="18"/>
      <c r="F2" s="18"/>
      <c r="G2" s="18"/>
      <c r="H2" s="18"/>
      <c r="I2" s="18"/>
      <c r="J2" s="18"/>
      <c r="K2" s="18"/>
      <c r="L2" s="18"/>
    </row>
    <row r="3" spans="1:17" ht="12.75" customHeight="1" thickBot="1" x14ac:dyDescent="0.4">
      <c r="B3" s="503"/>
      <c r="D3" s="347"/>
      <c r="E3" s="347"/>
      <c r="F3" s="528" t="s">
        <v>46</v>
      </c>
      <c r="G3" s="529"/>
      <c r="H3" s="347"/>
      <c r="I3" s="347"/>
      <c r="J3" s="347"/>
      <c r="K3" s="347"/>
    </row>
    <row r="4" spans="1:17" ht="63" thickBot="1" x14ac:dyDescent="0.4">
      <c r="B4" s="504"/>
      <c r="D4" s="344" t="s">
        <v>44</v>
      </c>
      <c r="E4" s="344" t="s">
        <v>45</v>
      </c>
      <c r="F4" s="344" t="s">
        <v>69</v>
      </c>
      <c r="G4" s="344" t="s">
        <v>70</v>
      </c>
      <c r="H4" s="344" t="s">
        <v>180</v>
      </c>
      <c r="I4" s="344" t="s">
        <v>72</v>
      </c>
      <c r="J4" s="344" t="s">
        <v>73</v>
      </c>
      <c r="K4" s="344" t="s">
        <v>74</v>
      </c>
    </row>
    <row r="5" spans="1:17" x14ac:dyDescent="0.35">
      <c r="B5" s="347"/>
      <c r="D5" s="347" t="s">
        <v>1</v>
      </c>
      <c r="E5" s="348" t="s">
        <v>1</v>
      </c>
      <c r="F5" s="347" t="s">
        <v>1</v>
      </c>
      <c r="G5" s="347" t="s">
        <v>1</v>
      </c>
      <c r="H5" s="347" t="s">
        <v>1</v>
      </c>
      <c r="I5" s="347" t="s">
        <v>1</v>
      </c>
      <c r="J5" s="347" t="s">
        <v>1</v>
      </c>
      <c r="K5" s="347" t="s">
        <v>1</v>
      </c>
    </row>
    <row r="6" spans="1:17" s="23" customFormat="1" x14ac:dyDescent="0.35">
      <c r="B6" s="20"/>
      <c r="C6"/>
      <c r="D6" s="171"/>
      <c r="E6" s="171"/>
      <c r="F6" s="171"/>
      <c r="G6" s="171"/>
      <c r="H6" s="171"/>
      <c r="I6" s="171"/>
      <c r="J6" s="171"/>
      <c r="K6" s="171"/>
    </row>
    <row r="7" spans="1:17" x14ac:dyDescent="0.35">
      <c r="B7" s="158" t="s">
        <v>230</v>
      </c>
      <c r="D7" s="172">
        <v>2889200</v>
      </c>
      <c r="E7" s="172">
        <v>102759.98320240001</v>
      </c>
      <c r="F7" s="172">
        <v>11385.405516651997</v>
      </c>
      <c r="G7" s="172">
        <v>-638.88325829436008</v>
      </c>
      <c r="H7" s="172">
        <v>-87717.630688961392</v>
      </c>
      <c r="I7" s="349">
        <v>2914988.8747717962</v>
      </c>
      <c r="J7" s="172">
        <v>75490.801951265908</v>
      </c>
      <c r="K7" s="349">
        <v>2990479.6767230602</v>
      </c>
    </row>
    <row r="8" spans="1:17" x14ac:dyDescent="0.35">
      <c r="B8" s="202" t="s">
        <v>186</v>
      </c>
      <c r="D8" s="175">
        <v>0</v>
      </c>
      <c r="E8" s="175">
        <v>0</v>
      </c>
      <c r="F8" s="175">
        <v>0</v>
      </c>
      <c r="G8" s="175">
        <v>0</v>
      </c>
      <c r="H8" s="175">
        <v>253424.14027247604</v>
      </c>
      <c r="I8" s="350">
        <v>253424.14027247604</v>
      </c>
      <c r="J8" s="175">
        <v>282.84097606800003</v>
      </c>
      <c r="K8" s="350">
        <v>253706.98124854401</v>
      </c>
      <c r="Q8" s="389"/>
    </row>
    <row r="9" spans="1:17" x14ac:dyDescent="0.35">
      <c r="B9" s="202" t="s">
        <v>196</v>
      </c>
      <c r="D9" s="230">
        <v>0</v>
      </c>
      <c r="E9" s="230">
        <v>0</v>
      </c>
      <c r="F9" s="230">
        <v>0</v>
      </c>
      <c r="G9" s="230">
        <v>1232.0308</v>
      </c>
      <c r="H9" s="230">
        <v>0</v>
      </c>
      <c r="I9" s="351">
        <v>1232.0308</v>
      </c>
      <c r="J9" s="230">
        <v>985.44725000000005</v>
      </c>
      <c r="K9" s="351">
        <v>2217.4780499999997</v>
      </c>
    </row>
    <row r="10" spans="1:17" x14ac:dyDescent="0.35">
      <c r="B10" s="203" t="s">
        <v>78</v>
      </c>
      <c r="D10" s="174">
        <v>0</v>
      </c>
      <c r="E10" s="174">
        <v>0</v>
      </c>
      <c r="F10" s="174">
        <v>0</v>
      </c>
      <c r="G10" s="174">
        <v>1232.0308</v>
      </c>
      <c r="H10" s="174">
        <v>253424.14027247604</v>
      </c>
      <c r="I10" s="349">
        <v>254656.17107247605</v>
      </c>
      <c r="J10" s="174">
        <v>1268.2882260680001</v>
      </c>
      <c r="K10" s="349">
        <v>255924.45929854398</v>
      </c>
    </row>
    <row r="11" spans="1:17" x14ac:dyDescent="0.35">
      <c r="B11" s="202" t="s">
        <v>79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352">
        <v>0</v>
      </c>
      <c r="J11" s="175"/>
      <c r="K11" s="352">
        <v>0</v>
      </c>
    </row>
    <row r="12" spans="1:17" x14ac:dyDescent="0.35">
      <c r="B12" s="202" t="s">
        <v>80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352">
        <v>0</v>
      </c>
      <c r="J12" s="173">
        <v>-3448.5439999999999</v>
      </c>
      <c r="K12" s="352">
        <v>-3448</v>
      </c>
    </row>
    <row r="13" spans="1:17" x14ac:dyDescent="0.35">
      <c r="B13" s="202" t="s">
        <v>81</v>
      </c>
      <c r="D13" s="175">
        <v>0</v>
      </c>
      <c r="E13" s="175">
        <v>13344.981790000002</v>
      </c>
      <c r="F13" s="175">
        <v>0</v>
      </c>
      <c r="G13" s="175">
        <v>0</v>
      </c>
      <c r="H13" s="175">
        <v>-13344.98179</v>
      </c>
      <c r="I13" s="350">
        <v>0</v>
      </c>
      <c r="J13" s="175"/>
      <c r="K13" s="350">
        <v>0</v>
      </c>
    </row>
    <row r="14" spans="1:17" ht="15" thickBot="1" x14ac:dyDescent="0.4">
      <c r="B14" s="158" t="s">
        <v>416</v>
      </c>
      <c r="D14" s="206">
        <v>2889200</v>
      </c>
      <c r="E14" s="206">
        <v>116104.96499240001</v>
      </c>
      <c r="F14" s="206">
        <v>11385.405516651997</v>
      </c>
      <c r="G14" s="206">
        <v>593.14754170563992</v>
      </c>
      <c r="H14" s="206">
        <v>152361</v>
      </c>
      <c r="I14" s="353">
        <v>3169645.0458442699</v>
      </c>
      <c r="J14" s="206">
        <v>73310.54617733389</v>
      </c>
      <c r="K14" s="353">
        <v>3242955.5920216097</v>
      </c>
    </row>
    <row r="15" spans="1:17" x14ac:dyDescent="0.35">
      <c r="B15" s="19"/>
      <c r="D15" s="176"/>
      <c r="E15" s="176"/>
      <c r="F15" s="176"/>
      <c r="G15" s="176"/>
      <c r="H15" s="176"/>
      <c r="I15" s="176"/>
      <c r="J15" s="176"/>
      <c r="K15" s="176"/>
    </row>
    <row r="16" spans="1:17" x14ac:dyDescent="0.35">
      <c r="B16" s="158" t="s">
        <v>231</v>
      </c>
      <c r="D16" s="172">
        <v>2889200</v>
      </c>
      <c r="E16" s="172">
        <v>122773.37269</v>
      </c>
      <c r="F16" s="172">
        <v>-29059.106452799224</v>
      </c>
      <c r="G16" s="172">
        <v>-266.87618133102904</v>
      </c>
      <c r="H16" s="172">
        <v>159946.84714</v>
      </c>
      <c r="I16" s="349">
        <v>3142594.2371958694</v>
      </c>
      <c r="J16" s="172">
        <v>72077.856710004999</v>
      </c>
      <c r="K16" s="349">
        <v>3214672.0939058699</v>
      </c>
    </row>
    <row r="17" spans="2:19" x14ac:dyDescent="0.35">
      <c r="B17" s="200" t="s">
        <v>186</v>
      </c>
      <c r="D17" s="173">
        <v>0</v>
      </c>
      <c r="E17" s="173">
        <v>0</v>
      </c>
      <c r="F17" s="173">
        <v>0</v>
      </c>
      <c r="G17" s="173">
        <v>0</v>
      </c>
      <c r="H17" s="173">
        <v>-4598.2764951734061</v>
      </c>
      <c r="I17" s="352">
        <v>-4598.2764951734061</v>
      </c>
      <c r="J17" s="173">
        <v>-182.26774</v>
      </c>
      <c r="K17" s="352">
        <v>-4780</v>
      </c>
    </row>
    <row r="18" spans="2:19" x14ac:dyDescent="0.35">
      <c r="B18" s="200" t="s">
        <v>196</v>
      </c>
      <c r="D18" s="230">
        <v>0</v>
      </c>
      <c r="E18" s="230">
        <v>0</v>
      </c>
      <c r="F18" s="230">
        <v>0</v>
      </c>
      <c r="G18" s="230">
        <v>-345.0958</v>
      </c>
      <c r="H18" s="230">
        <v>0</v>
      </c>
      <c r="I18" s="351">
        <v>-345.0958</v>
      </c>
      <c r="J18" s="230">
        <v>-276.02633000000003</v>
      </c>
      <c r="K18" s="351">
        <v>-621.12212999999997</v>
      </c>
    </row>
    <row r="19" spans="2:19" x14ac:dyDescent="0.35">
      <c r="B19" s="201" t="s">
        <v>78</v>
      </c>
      <c r="D19" s="174">
        <v>0</v>
      </c>
      <c r="E19" s="174">
        <v>0</v>
      </c>
      <c r="F19" s="174">
        <v>0</v>
      </c>
      <c r="G19" s="174">
        <v>-345.0958</v>
      </c>
      <c r="H19" s="174">
        <v>-4598.2764951734061</v>
      </c>
      <c r="I19" s="349">
        <v>-4943.3722951734053</v>
      </c>
      <c r="J19" s="174">
        <v>-458.29407000000003</v>
      </c>
      <c r="K19" s="349">
        <v>-5401</v>
      </c>
    </row>
    <row r="20" spans="2:19" x14ac:dyDescent="0.35">
      <c r="B20" s="200" t="s">
        <v>79</v>
      </c>
      <c r="D20" s="175">
        <v>1</v>
      </c>
      <c r="E20" s="175">
        <v>117079.467</v>
      </c>
      <c r="F20" s="175">
        <v>0</v>
      </c>
      <c r="G20" s="175">
        <v>0</v>
      </c>
      <c r="H20" s="175">
        <v>0</v>
      </c>
      <c r="I20" s="352">
        <v>117080.467</v>
      </c>
      <c r="J20" s="175"/>
      <c r="K20" s="352">
        <v>117080.467</v>
      </c>
    </row>
    <row r="21" spans="2:19" x14ac:dyDescent="0.35">
      <c r="B21" s="200" t="s">
        <v>82</v>
      </c>
      <c r="D21" s="175">
        <v>-722300.25</v>
      </c>
      <c r="E21" s="175">
        <v>139982.48838</v>
      </c>
      <c r="F21" s="175">
        <v>0</v>
      </c>
      <c r="G21" s="175">
        <v>0</v>
      </c>
      <c r="H21" s="175">
        <v>582317.76162</v>
      </c>
      <c r="I21" s="352">
        <v>0</v>
      </c>
      <c r="J21" s="175"/>
      <c r="K21" s="352">
        <v>0</v>
      </c>
    </row>
    <row r="22" spans="2:19" x14ac:dyDescent="0.35">
      <c r="B22" s="199" t="s">
        <v>80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352">
        <v>0</v>
      </c>
      <c r="J22" s="173">
        <v>-1111</v>
      </c>
      <c r="K22" s="352">
        <v>-1111</v>
      </c>
    </row>
    <row r="23" spans="2:19" x14ac:dyDescent="0.35">
      <c r="B23" s="199" t="s">
        <v>147</v>
      </c>
      <c r="D23" s="173">
        <v>0</v>
      </c>
      <c r="E23" s="173">
        <v>108120.66859</v>
      </c>
      <c r="F23" s="173">
        <v>0</v>
      </c>
      <c r="G23" s="173">
        <v>0</v>
      </c>
      <c r="H23" s="173">
        <v>0</v>
      </c>
      <c r="I23" s="352">
        <v>108120.66859</v>
      </c>
      <c r="J23" s="173"/>
      <c r="K23" s="352">
        <v>108120.66859</v>
      </c>
      <c r="S23" s="388"/>
    </row>
    <row r="24" spans="2:19" x14ac:dyDescent="0.35">
      <c r="B24" s="199" t="s">
        <v>81</v>
      </c>
      <c r="D24" s="230">
        <v>0</v>
      </c>
      <c r="E24" s="230">
        <v>210477</v>
      </c>
      <c r="F24" s="230">
        <v>0</v>
      </c>
      <c r="G24" s="230">
        <v>0</v>
      </c>
      <c r="H24" s="230">
        <v>-210477</v>
      </c>
      <c r="I24" s="351">
        <v>0</v>
      </c>
      <c r="J24" s="230"/>
      <c r="K24" s="351">
        <v>0</v>
      </c>
    </row>
    <row r="25" spans="2:19" ht="15" thickBot="1" x14ac:dyDescent="0.4">
      <c r="B25" s="158" t="s">
        <v>248</v>
      </c>
      <c r="D25" s="206">
        <v>2166900.75</v>
      </c>
      <c r="E25" s="206">
        <v>698432.41586000007</v>
      </c>
      <c r="F25" s="206">
        <v>-29059.106452799224</v>
      </c>
      <c r="G25" s="206">
        <v>-611.97198133102893</v>
      </c>
      <c r="H25" s="206">
        <v>527189.91306482663</v>
      </c>
      <c r="I25" s="353">
        <v>3362852.0004906962</v>
      </c>
      <c r="J25" s="206">
        <v>70508.562640004966</v>
      </c>
      <c r="K25" s="353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8" t="s">
        <v>68</v>
      </c>
      <c r="D27" s="13"/>
      <c r="E27" s="13"/>
      <c r="F27" s="13"/>
      <c r="G27" s="13"/>
      <c r="H27" s="13"/>
      <c r="I27" s="13"/>
      <c r="J27" s="13"/>
      <c r="K27" s="13"/>
    </row>
    <row r="28" spans="2:19" ht="12.75" customHeight="1" thickBot="1" x14ac:dyDescent="0.4">
      <c r="B28" s="503"/>
      <c r="D28" s="347"/>
      <c r="E28" s="347"/>
      <c r="F28" s="528" t="s">
        <v>46</v>
      </c>
      <c r="G28" s="529"/>
      <c r="H28" s="347"/>
      <c r="I28" s="347"/>
      <c r="J28" s="347"/>
      <c r="K28" s="347"/>
    </row>
    <row r="29" spans="2:19" ht="63" thickBot="1" x14ac:dyDescent="0.4">
      <c r="B29" s="504"/>
      <c r="D29" s="344" t="s">
        <v>44</v>
      </c>
      <c r="E29" s="344" t="s">
        <v>45</v>
      </c>
      <c r="F29" s="344" t="s">
        <v>69</v>
      </c>
      <c r="G29" s="344" t="s">
        <v>70</v>
      </c>
      <c r="H29" s="344" t="s">
        <v>71</v>
      </c>
      <c r="I29" s="344" t="s">
        <v>72</v>
      </c>
      <c r="J29" s="344" t="s">
        <v>73</v>
      </c>
      <c r="K29" s="344" t="s">
        <v>74</v>
      </c>
    </row>
    <row r="30" spans="2:19" x14ac:dyDescent="0.35">
      <c r="B30" s="347"/>
      <c r="D30" s="347" t="s">
        <v>1</v>
      </c>
      <c r="E30" s="348" t="s">
        <v>1</v>
      </c>
      <c r="F30" s="347" t="s">
        <v>1</v>
      </c>
      <c r="G30" s="347" t="s">
        <v>1</v>
      </c>
      <c r="H30" s="347" t="s">
        <v>1</v>
      </c>
      <c r="I30" s="347" t="s">
        <v>1</v>
      </c>
      <c r="J30" s="347" t="s">
        <v>1</v>
      </c>
      <c r="K30" s="347" t="s">
        <v>1</v>
      </c>
    </row>
    <row r="31" spans="2:19" s="23" customFormat="1" x14ac:dyDescent="0.35">
      <c r="B31" s="70"/>
      <c r="C31"/>
      <c r="D31" s="9"/>
      <c r="E31" s="71"/>
      <c r="F31" s="9"/>
      <c r="G31" s="9"/>
      <c r="H31" s="9"/>
      <c r="I31" s="9"/>
      <c r="J31" s="9"/>
      <c r="K31" s="9"/>
    </row>
    <row r="32" spans="2:19" x14ac:dyDescent="0.35">
      <c r="B32" s="158" t="s">
        <v>224</v>
      </c>
      <c r="D32" s="172">
        <v>2889200</v>
      </c>
      <c r="E32" s="113">
        <v>102760</v>
      </c>
      <c r="F32" s="113">
        <v>11385</v>
      </c>
      <c r="G32" s="160">
        <v>-639</v>
      </c>
      <c r="H32" s="160">
        <v>-87717</v>
      </c>
      <c r="I32" s="349">
        <v>2914990</v>
      </c>
      <c r="J32" s="113">
        <v>75491</v>
      </c>
      <c r="K32" s="349">
        <v>2990481</v>
      </c>
      <c r="L32" s="16"/>
    </row>
    <row r="33" spans="2:12" x14ac:dyDescent="0.35">
      <c r="B33" s="167" t="s">
        <v>75</v>
      </c>
      <c r="D33" s="175" t="s">
        <v>76</v>
      </c>
      <c r="E33" s="161" t="s">
        <v>76</v>
      </c>
      <c r="F33" s="161" t="s">
        <v>76</v>
      </c>
      <c r="G33" s="161" t="s">
        <v>76</v>
      </c>
      <c r="H33" s="114">
        <v>267677</v>
      </c>
      <c r="I33" s="354">
        <v>267677</v>
      </c>
      <c r="J33" s="115">
        <v>-234</v>
      </c>
      <c r="K33" s="354">
        <v>267443</v>
      </c>
      <c r="L33" s="16"/>
    </row>
    <row r="34" spans="2:12" x14ac:dyDescent="0.35">
      <c r="B34" s="167" t="s">
        <v>77</v>
      </c>
      <c r="D34" s="230" t="s">
        <v>76</v>
      </c>
      <c r="E34" s="227" t="s">
        <v>76</v>
      </c>
      <c r="F34" s="225">
        <v>-40445</v>
      </c>
      <c r="G34" s="227">
        <v>372</v>
      </c>
      <c r="H34" s="227" t="s">
        <v>76</v>
      </c>
      <c r="I34" s="355">
        <v>-40073</v>
      </c>
      <c r="J34" s="227">
        <v>270</v>
      </c>
      <c r="K34" s="355">
        <v>-39803</v>
      </c>
      <c r="L34" s="16"/>
    </row>
    <row r="35" spans="2:12" x14ac:dyDescent="0.35">
      <c r="B35" s="168" t="s">
        <v>78</v>
      </c>
      <c r="D35" s="152" t="s">
        <v>76</v>
      </c>
      <c r="E35" s="146" t="s">
        <v>19</v>
      </c>
      <c r="F35" s="162">
        <v>-40445</v>
      </c>
      <c r="G35" s="146">
        <v>372</v>
      </c>
      <c r="H35" s="163">
        <v>267677</v>
      </c>
      <c r="I35" s="349">
        <v>227604</v>
      </c>
      <c r="J35" s="146">
        <v>36</v>
      </c>
      <c r="K35" s="349">
        <v>227640</v>
      </c>
      <c r="L35" s="16"/>
    </row>
    <row r="36" spans="2:12" x14ac:dyDescent="0.35">
      <c r="B36" s="167" t="s">
        <v>79</v>
      </c>
      <c r="D36" s="175" t="s">
        <v>76</v>
      </c>
      <c r="E36" s="161" t="s">
        <v>76</v>
      </c>
      <c r="F36" s="161" t="s">
        <v>76</v>
      </c>
      <c r="G36" s="161" t="s">
        <v>76</v>
      </c>
      <c r="H36" s="161" t="s">
        <v>76</v>
      </c>
      <c r="I36" s="356" t="s">
        <v>76</v>
      </c>
      <c r="J36" s="161" t="s">
        <v>76</v>
      </c>
      <c r="K36" s="356" t="s">
        <v>76</v>
      </c>
      <c r="L36" s="16"/>
    </row>
    <row r="37" spans="2:12" x14ac:dyDescent="0.35">
      <c r="B37" s="167" t="s">
        <v>80</v>
      </c>
      <c r="D37" s="152" t="s">
        <v>76</v>
      </c>
      <c r="E37" s="152" t="s">
        <v>76</v>
      </c>
      <c r="F37" s="152" t="s">
        <v>76</v>
      </c>
      <c r="G37" s="152" t="s">
        <v>76</v>
      </c>
      <c r="H37" s="152" t="s">
        <v>76</v>
      </c>
      <c r="I37" s="357" t="s">
        <v>19</v>
      </c>
      <c r="J37" s="226">
        <v>-3449</v>
      </c>
      <c r="K37" s="358">
        <v>-3449</v>
      </c>
      <c r="L37" s="16"/>
    </row>
    <row r="38" spans="2:12" x14ac:dyDescent="0.35">
      <c r="B38" s="167" t="s">
        <v>81</v>
      </c>
      <c r="D38" s="227" t="s">
        <v>76</v>
      </c>
      <c r="E38" s="228">
        <v>20013</v>
      </c>
      <c r="F38" s="227" t="s">
        <v>76</v>
      </c>
      <c r="G38" s="227" t="s">
        <v>76</v>
      </c>
      <c r="H38" s="225">
        <v>-20013</v>
      </c>
      <c r="I38" s="359" t="s">
        <v>19</v>
      </c>
      <c r="J38" s="227" t="s">
        <v>76</v>
      </c>
      <c r="K38" s="359" t="s">
        <v>19</v>
      </c>
      <c r="L38" s="16"/>
    </row>
    <row r="39" spans="2:12" ht="15" thickBot="1" x14ac:dyDescent="0.4">
      <c r="B39" s="158" t="s">
        <v>225</v>
      </c>
      <c r="D39" s="204">
        <v>2889200</v>
      </c>
      <c r="E39" s="204">
        <v>122773</v>
      </c>
      <c r="F39" s="205">
        <v>-29059</v>
      </c>
      <c r="G39" s="205">
        <v>-267</v>
      </c>
      <c r="H39" s="204">
        <v>159947</v>
      </c>
      <c r="I39" s="353">
        <v>3142594</v>
      </c>
      <c r="J39" s="204">
        <v>72078</v>
      </c>
      <c r="K39" s="353">
        <v>3214672</v>
      </c>
      <c r="L39" s="16"/>
    </row>
    <row r="40" spans="2:12" x14ac:dyDescent="0.35">
      <c r="B40" s="17"/>
      <c r="D40" s="164"/>
      <c r="E40" s="164"/>
      <c r="F40" s="164"/>
      <c r="G40" s="164"/>
      <c r="H40" s="164"/>
      <c r="I40" s="164"/>
      <c r="J40" s="164"/>
      <c r="K40" s="165"/>
      <c r="L40" s="16"/>
    </row>
    <row r="41" spans="2:12" x14ac:dyDescent="0.35">
      <c r="B41" s="158" t="s">
        <v>226</v>
      </c>
      <c r="D41" s="113">
        <v>2889200</v>
      </c>
      <c r="E41" s="113">
        <v>122773</v>
      </c>
      <c r="F41" s="160">
        <v>-29059</v>
      </c>
      <c r="G41" s="160">
        <v>-267</v>
      </c>
      <c r="H41" s="113">
        <v>159947</v>
      </c>
      <c r="I41" s="349">
        <v>3142594</v>
      </c>
      <c r="J41" s="113">
        <v>72078</v>
      </c>
      <c r="K41" s="349">
        <v>3214672</v>
      </c>
      <c r="L41" s="16"/>
    </row>
    <row r="42" spans="2:12" x14ac:dyDescent="0.35">
      <c r="B42" s="167" t="s">
        <v>75</v>
      </c>
      <c r="D42" s="161"/>
      <c r="E42" s="161"/>
      <c r="F42" s="161"/>
      <c r="G42" s="161"/>
      <c r="H42" s="166">
        <v>74043</v>
      </c>
      <c r="I42" s="354">
        <v>74043</v>
      </c>
      <c r="J42" s="115">
        <v>-8656</v>
      </c>
      <c r="K42" s="354">
        <v>65387</v>
      </c>
      <c r="L42" s="16"/>
    </row>
    <row r="43" spans="2:12" x14ac:dyDescent="0.35">
      <c r="B43" s="167" t="s">
        <v>77</v>
      </c>
      <c r="D43" s="227" t="s">
        <v>76</v>
      </c>
      <c r="E43" s="227" t="s">
        <v>76</v>
      </c>
      <c r="F43" s="228">
        <v>12877</v>
      </c>
      <c r="G43" s="227">
        <v>57</v>
      </c>
      <c r="H43" s="227" t="s">
        <v>76</v>
      </c>
      <c r="I43" s="360">
        <v>12934</v>
      </c>
      <c r="J43" s="227">
        <v>66</v>
      </c>
      <c r="K43" s="360">
        <v>13000</v>
      </c>
      <c r="L43" s="16"/>
    </row>
    <row r="44" spans="2:12" x14ac:dyDescent="0.35">
      <c r="B44" s="168" t="s">
        <v>78</v>
      </c>
      <c r="D44" s="174" t="s">
        <v>19</v>
      </c>
      <c r="E44" s="146" t="s">
        <v>19</v>
      </c>
      <c r="F44" s="163">
        <v>12877</v>
      </c>
      <c r="G44" s="146">
        <v>57</v>
      </c>
      <c r="H44" s="163">
        <v>74043</v>
      </c>
      <c r="I44" s="349">
        <v>86977</v>
      </c>
      <c r="J44" s="162">
        <v>-8590</v>
      </c>
      <c r="K44" s="349">
        <v>78387</v>
      </c>
      <c r="L44" s="16"/>
    </row>
    <row r="45" spans="2:12" x14ac:dyDescent="0.35">
      <c r="B45" s="167" t="s">
        <v>79</v>
      </c>
      <c r="D45" s="161">
        <v>1</v>
      </c>
      <c r="E45" s="114">
        <v>117079</v>
      </c>
      <c r="F45" s="161" t="s">
        <v>76</v>
      </c>
      <c r="G45" s="161" t="s">
        <v>76</v>
      </c>
      <c r="H45" s="161" t="s">
        <v>76</v>
      </c>
      <c r="I45" s="354">
        <v>117080</v>
      </c>
      <c r="J45" s="161" t="s">
        <v>76</v>
      </c>
      <c r="K45" s="354">
        <v>117080</v>
      </c>
      <c r="L45" s="16"/>
    </row>
    <row r="46" spans="2:12" x14ac:dyDescent="0.35">
      <c r="B46" s="167" t="s">
        <v>82</v>
      </c>
      <c r="D46" s="115">
        <v>-722300</v>
      </c>
      <c r="E46" s="114">
        <v>139982</v>
      </c>
      <c r="F46" s="161" t="s">
        <v>76</v>
      </c>
      <c r="G46" s="161" t="s">
        <v>76</v>
      </c>
      <c r="H46" s="114">
        <v>582318</v>
      </c>
      <c r="I46" s="356" t="s">
        <v>19</v>
      </c>
      <c r="J46" s="161" t="s">
        <v>76</v>
      </c>
      <c r="K46" s="356" t="s">
        <v>19</v>
      </c>
      <c r="L46" s="16"/>
    </row>
    <row r="47" spans="2:12" x14ac:dyDescent="0.35">
      <c r="B47" s="167" t="s">
        <v>83</v>
      </c>
      <c r="D47" s="161" t="s">
        <v>76</v>
      </c>
      <c r="E47" s="115">
        <v>-150</v>
      </c>
      <c r="F47" s="161" t="s">
        <v>76</v>
      </c>
      <c r="G47" s="161" t="s">
        <v>76</v>
      </c>
      <c r="H47" s="161" t="s">
        <v>76</v>
      </c>
      <c r="I47" s="361">
        <v>-150</v>
      </c>
      <c r="J47" s="161" t="s">
        <v>76</v>
      </c>
      <c r="K47" s="361">
        <v>-150</v>
      </c>
      <c r="L47" s="16"/>
    </row>
    <row r="48" spans="2:12" x14ac:dyDescent="0.35">
      <c r="B48" s="167" t="s">
        <v>80</v>
      </c>
      <c r="D48" s="174" t="s">
        <v>76</v>
      </c>
      <c r="E48" s="161" t="s">
        <v>19</v>
      </c>
      <c r="F48" s="161" t="s">
        <v>76</v>
      </c>
      <c r="G48" s="161" t="s">
        <v>76</v>
      </c>
      <c r="H48" s="161" t="s">
        <v>76</v>
      </c>
      <c r="I48" s="356" t="s">
        <v>19</v>
      </c>
      <c r="J48" s="115">
        <v>-1111</v>
      </c>
      <c r="K48" s="361">
        <v>-1111</v>
      </c>
      <c r="L48" s="16"/>
    </row>
    <row r="49" spans="2:12" x14ac:dyDescent="0.35">
      <c r="B49" s="167" t="s">
        <v>84</v>
      </c>
      <c r="D49" s="152" t="s">
        <v>76</v>
      </c>
      <c r="E49" s="229">
        <v>100016</v>
      </c>
      <c r="F49" s="152" t="s">
        <v>76</v>
      </c>
      <c r="G49" s="152" t="s">
        <v>76</v>
      </c>
      <c r="H49" s="152" t="s">
        <v>76</v>
      </c>
      <c r="I49" s="362">
        <v>100016</v>
      </c>
      <c r="J49" s="152" t="s">
        <v>76</v>
      </c>
      <c r="K49" s="362">
        <v>100016</v>
      </c>
      <c r="L49" s="16"/>
    </row>
    <row r="50" spans="2:12" x14ac:dyDescent="0.35">
      <c r="B50" s="167" t="s">
        <v>81</v>
      </c>
      <c r="D50" s="227" t="s">
        <v>76</v>
      </c>
      <c r="E50" s="228">
        <v>213061</v>
      </c>
      <c r="F50" s="227" t="s">
        <v>76</v>
      </c>
      <c r="G50" s="227" t="s">
        <v>76</v>
      </c>
      <c r="H50" s="225">
        <v>-213061</v>
      </c>
      <c r="I50" s="359" t="s">
        <v>76</v>
      </c>
      <c r="J50" s="227" t="s">
        <v>76</v>
      </c>
      <c r="K50" s="359" t="s">
        <v>76</v>
      </c>
      <c r="L50" s="16"/>
    </row>
    <row r="51" spans="2:12" ht="15" thickBot="1" x14ac:dyDescent="0.4">
      <c r="B51" s="158" t="s">
        <v>227</v>
      </c>
      <c r="D51" s="204">
        <v>2166901</v>
      </c>
      <c r="E51" s="204">
        <v>692761</v>
      </c>
      <c r="F51" s="205">
        <v>-16182</v>
      </c>
      <c r="G51" s="205">
        <v>-210</v>
      </c>
      <c r="H51" s="204">
        <v>603247</v>
      </c>
      <c r="I51" s="353">
        <v>3446517</v>
      </c>
      <c r="J51" s="204">
        <v>62377</v>
      </c>
      <c r="K51" s="353">
        <v>3508894</v>
      </c>
      <c r="L51" s="16"/>
    </row>
    <row r="53" spans="2:12" x14ac:dyDescent="0.35">
      <c r="B53" s="158" t="s">
        <v>181</v>
      </c>
      <c r="D53" s="58"/>
      <c r="E53" s="13"/>
      <c r="F53" s="13"/>
      <c r="G53" s="13"/>
      <c r="H53" s="13"/>
      <c r="I53" s="13"/>
      <c r="J53" s="13"/>
      <c r="K53" s="13"/>
    </row>
    <row r="54" spans="2:12" ht="12.75" customHeight="1" thickBot="1" x14ac:dyDescent="0.4">
      <c r="B54" s="503"/>
      <c r="D54" s="347"/>
      <c r="E54" s="347"/>
      <c r="F54" s="528" t="s">
        <v>46</v>
      </c>
      <c r="G54" s="529"/>
      <c r="H54" s="347"/>
      <c r="I54" s="347"/>
      <c r="J54" s="347"/>
      <c r="K54" s="347"/>
    </row>
    <row r="55" spans="2:12" ht="63" thickBot="1" x14ac:dyDescent="0.4">
      <c r="B55" s="504"/>
      <c r="D55" s="344" t="s">
        <v>44</v>
      </c>
      <c r="E55" s="344" t="s">
        <v>45</v>
      </c>
      <c r="F55" s="344" t="s">
        <v>69</v>
      </c>
      <c r="G55" s="344" t="s">
        <v>70</v>
      </c>
      <c r="H55" s="344" t="s">
        <v>180</v>
      </c>
      <c r="I55" s="344" t="s">
        <v>72</v>
      </c>
      <c r="J55" s="344" t="s">
        <v>73</v>
      </c>
      <c r="K55" s="344" t="s">
        <v>74</v>
      </c>
    </row>
    <row r="56" spans="2:12" x14ac:dyDescent="0.35">
      <c r="B56" s="347"/>
      <c r="D56" s="347" t="s">
        <v>1</v>
      </c>
      <c r="E56" s="363" t="s">
        <v>1</v>
      </c>
      <c r="F56" s="347" t="s">
        <v>1</v>
      </c>
      <c r="G56" s="347" t="s">
        <v>1</v>
      </c>
      <c r="H56" s="347" t="s">
        <v>1</v>
      </c>
      <c r="I56" s="347" t="s">
        <v>1</v>
      </c>
      <c r="J56" s="347" t="s">
        <v>1</v>
      </c>
      <c r="K56" s="347" t="s">
        <v>1</v>
      </c>
    </row>
    <row r="57" spans="2:12" s="23" customFormat="1" x14ac:dyDescent="0.35">
      <c r="B57" s="20"/>
      <c r="C57"/>
      <c r="D57" s="171"/>
      <c r="E57" s="171"/>
      <c r="F57" s="171"/>
      <c r="G57" s="171"/>
      <c r="H57" s="171"/>
      <c r="I57" s="171"/>
      <c r="J57" s="171"/>
      <c r="K57" s="171"/>
    </row>
    <row r="58" spans="2:12" x14ac:dyDescent="0.35">
      <c r="B58" s="158" t="s">
        <v>231</v>
      </c>
      <c r="D58" s="172">
        <v>2889200</v>
      </c>
      <c r="E58" s="178">
        <v>122773.37269</v>
      </c>
      <c r="F58" s="178">
        <v>-29059.106449999999</v>
      </c>
      <c r="G58" s="178">
        <v>-266.87667999999996</v>
      </c>
      <c r="H58" s="178">
        <v>159946.84714</v>
      </c>
      <c r="I58" s="349">
        <v>3142594.2367000002</v>
      </c>
      <c r="J58" s="178">
        <v>72077.856709999993</v>
      </c>
      <c r="K58" s="349">
        <v>3214672.0934100002</v>
      </c>
    </row>
    <row r="59" spans="2:12" x14ac:dyDescent="0.35">
      <c r="B59" s="197" t="s">
        <v>186</v>
      </c>
      <c r="D59" s="175">
        <v>0</v>
      </c>
      <c r="E59" s="179">
        <v>0</v>
      </c>
      <c r="F59" s="179">
        <v>0</v>
      </c>
      <c r="G59" s="179">
        <v>0</v>
      </c>
      <c r="H59" s="179">
        <v>3733.4862200000002</v>
      </c>
      <c r="I59" s="349">
        <v>3733.4862200000002</v>
      </c>
      <c r="J59" s="179">
        <v>-2290.4097099999999</v>
      </c>
      <c r="K59" s="349">
        <v>1443.0765100000003</v>
      </c>
    </row>
    <row r="60" spans="2:12" x14ac:dyDescent="0.35">
      <c r="B60" s="197" t="s">
        <v>196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364">
        <v>0</v>
      </c>
      <c r="J60" s="231">
        <v>0</v>
      </c>
      <c r="K60" s="364">
        <v>0</v>
      </c>
    </row>
    <row r="61" spans="2:12" x14ac:dyDescent="0.35">
      <c r="B61" s="198" t="s">
        <v>78</v>
      </c>
      <c r="D61" s="175">
        <v>0</v>
      </c>
      <c r="E61" s="180">
        <v>0</v>
      </c>
      <c r="F61" s="180">
        <v>0</v>
      </c>
      <c r="G61" s="180">
        <v>0</v>
      </c>
      <c r="H61" s="180">
        <v>3733.4862200000002</v>
      </c>
      <c r="I61" s="349">
        <v>3733.4862200000002</v>
      </c>
      <c r="J61" s="180">
        <v>-2290.4097099999999</v>
      </c>
      <c r="K61" s="349">
        <v>1443.0765100000003</v>
      </c>
    </row>
    <row r="62" spans="2:12" x14ac:dyDescent="0.35">
      <c r="B62" s="197" t="s">
        <v>79</v>
      </c>
      <c r="D62" s="175">
        <v>0</v>
      </c>
      <c r="E62" s="181">
        <v>0</v>
      </c>
      <c r="F62" s="181">
        <v>0</v>
      </c>
      <c r="G62" s="181">
        <v>0</v>
      </c>
      <c r="H62" s="181">
        <v>0</v>
      </c>
      <c r="I62" s="365">
        <v>0</v>
      </c>
      <c r="J62" s="181"/>
      <c r="K62" s="365">
        <v>0</v>
      </c>
    </row>
    <row r="63" spans="2:12" x14ac:dyDescent="0.35">
      <c r="B63" s="197" t="s">
        <v>81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364">
        <v>0</v>
      </c>
      <c r="J63" s="231"/>
      <c r="K63" s="364">
        <v>0</v>
      </c>
    </row>
    <row r="64" spans="2:12" ht="15" thickBot="1" x14ac:dyDescent="0.4">
      <c r="B64" s="158" t="s">
        <v>249</v>
      </c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53">
        <v>3146327</v>
      </c>
      <c r="J64" s="208">
        <v>69788</v>
      </c>
      <c r="K64" s="353">
        <v>3216115.1699200007</v>
      </c>
    </row>
    <row r="65" spans="2:11" s="23" customFormat="1" x14ac:dyDescent="0.35">
      <c r="B65" s="24"/>
      <c r="C65"/>
      <c r="D65" s="175"/>
      <c r="E65" s="182"/>
      <c r="F65" s="182"/>
      <c r="G65" s="182"/>
      <c r="H65" s="182"/>
      <c r="I65" s="182"/>
      <c r="J65" s="182"/>
      <c r="K65" s="182"/>
    </row>
    <row r="66" spans="2:11" x14ac:dyDescent="0.35">
      <c r="B66" s="158" t="s">
        <v>232</v>
      </c>
      <c r="D66" s="178">
        <v>2166900.75</v>
      </c>
      <c r="E66" s="178">
        <v>692760.96674000006</v>
      </c>
      <c r="F66" s="178">
        <v>-16181.668210000002</v>
      </c>
      <c r="G66" s="178">
        <v>-210.03231</v>
      </c>
      <c r="H66" s="178">
        <v>603246.57475000003</v>
      </c>
      <c r="I66" s="349">
        <v>3446516.5909699998</v>
      </c>
      <c r="J66" s="178">
        <v>62377.123380000005</v>
      </c>
      <c r="K66" s="349">
        <v>3508893.71435</v>
      </c>
    </row>
    <row r="67" spans="2:11" x14ac:dyDescent="0.35">
      <c r="B67" s="197" t="s">
        <v>186</v>
      </c>
      <c r="D67" s="175">
        <v>0</v>
      </c>
      <c r="E67" s="179">
        <v>0</v>
      </c>
      <c r="F67" s="179">
        <v>0</v>
      </c>
      <c r="G67" s="179">
        <v>0</v>
      </c>
      <c r="H67" s="179">
        <v>56867.181339999996</v>
      </c>
      <c r="I67" s="366">
        <v>56867.181339999996</v>
      </c>
      <c r="J67" s="179">
        <v>666.56074000000001</v>
      </c>
      <c r="K67" s="366">
        <v>57533.742079999996</v>
      </c>
    </row>
    <row r="68" spans="2:11" x14ac:dyDescent="0.35">
      <c r="B68" s="197" t="s">
        <v>196</v>
      </c>
      <c r="D68" s="231">
        <v>0</v>
      </c>
      <c r="E68" s="231">
        <v>0</v>
      </c>
      <c r="F68" s="231">
        <v>0</v>
      </c>
      <c r="G68" s="231">
        <v>76.86263000000001</v>
      </c>
      <c r="H68" s="231">
        <v>0</v>
      </c>
      <c r="I68" s="367">
        <v>76.86263000000001</v>
      </c>
      <c r="J68" s="231">
        <v>61.479179999999999</v>
      </c>
      <c r="K68" s="367">
        <v>138.34181000000001</v>
      </c>
    </row>
    <row r="69" spans="2:11" x14ac:dyDescent="0.35">
      <c r="B69" s="198" t="s">
        <v>78</v>
      </c>
      <c r="D69" s="175">
        <v>0</v>
      </c>
      <c r="E69" s="180">
        <v>0</v>
      </c>
      <c r="F69" s="180">
        <v>0</v>
      </c>
      <c r="G69" s="180">
        <v>76.86263000000001</v>
      </c>
      <c r="H69" s="180">
        <v>56867.181339999996</v>
      </c>
      <c r="I69" s="349">
        <v>56944.043969999999</v>
      </c>
      <c r="J69" s="180">
        <v>728.03992000000005</v>
      </c>
      <c r="K69" s="349">
        <v>57672.083890000002</v>
      </c>
    </row>
    <row r="70" spans="2:11" x14ac:dyDescent="0.35">
      <c r="B70" s="199" t="s">
        <v>79</v>
      </c>
      <c r="D70" s="181">
        <v>72445.100000000006</v>
      </c>
      <c r="E70" s="181">
        <v>26050.678399999997</v>
      </c>
      <c r="F70" s="181">
        <v>0</v>
      </c>
      <c r="G70" s="181">
        <v>0</v>
      </c>
      <c r="H70" s="181">
        <v>0</v>
      </c>
      <c r="I70" s="366">
        <v>98495.77840000001</v>
      </c>
      <c r="J70" s="181">
        <v>0</v>
      </c>
      <c r="K70" s="366">
        <v>98495.77840000001</v>
      </c>
    </row>
    <row r="71" spans="2:11" x14ac:dyDescent="0.35">
      <c r="B71" s="199" t="s">
        <v>147</v>
      </c>
      <c r="D71" s="175">
        <v>0</v>
      </c>
      <c r="E71" s="181">
        <v>-100014.876</v>
      </c>
      <c r="F71" s="179">
        <v>0</v>
      </c>
      <c r="G71" s="179">
        <v>0</v>
      </c>
      <c r="H71" s="179">
        <v>0</v>
      </c>
      <c r="I71" s="366">
        <v>-100014.876</v>
      </c>
      <c r="J71" s="179">
        <v>0</v>
      </c>
      <c r="K71" s="366">
        <v>-100014.876</v>
      </c>
    </row>
    <row r="72" spans="2:11" x14ac:dyDescent="0.35">
      <c r="B72" s="199" t="s">
        <v>81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367">
        <v>0</v>
      </c>
      <c r="J72" s="231">
        <v>0</v>
      </c>
      <c r="K72" s="367">
        <v>0</v>
      </c>
    </row>
    <row r="73" spans="2:11" ht="15" thickBot="1" x14ac:dyDescent="0.4">
      <c r="B73" s="158" t="s">
        <v>250</v>
      </c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53">
        <v>3501941.5373399998</v>
      </c>
      <c r="J73" s="208">
        <v>63105.163300000007</v>
      </c>
      <c r="K73" s="353">
        <v>3565046.7006399999</v>
      </c>
    </row>
    <row r="74" spans="2:11" x14ac:dyDescent="0.35">
      <c r="B74" s="7"/>
    </row>
    <row r="75" spans="2:11" x14ac:dyDescent="0.35">
      <c r="B75" s="158" t="s">
        <v>200</v>
      </c>
      <c r="D75" s="13"/>
      <c r="E75" s="13"/>
      <c r="F75" s="13"/>
      <c r="G75" s="13"/>
      <c r="H75" s="13"/>
      <c r="I75" s="13"/>
      <c r="J75" s="13"/>
      <c r="K75" s="13"/>
    </row>
    <row r="76" spans="2:11" ht="12.75" customHeight="1" thickBot="1" x14ac:dyDescent="0.4">
      <c r="B76" s="503"/>
      <c r="D76" s="347"/>
      <c r="E76" s="347"/>
      <c r="F76" s="528" t="s">
        <v>46</v>
      </c>
      <c r="G76" s="529"/>
      <c r="H76" s="347"/>
      <c r="I76" s="347"/>
      <c r="J76" s="347"/>
      <c r="K76" s="347"/>
    </row>
    <row r="77" spans="2:11" ht="63" thickBot="1" x14ac:dyDescent="0.4">
      <c r="B77" s="504"/>
      <c r="D77" s="344" t="s">
        <v>44</v>
      </c>
      <c r="E77" s="344" t="s">
        <v>45</v>
      </c>
      <c r="F77" s="344" t="s">
        <v>69</v>
      </c>
      <c r="G77" s="344" t="s">
        <v>70</v>
      </c>
      <c r="H77" s="344" t="s">
        <v>180</v>
      </c>
      <c r="I77" s="344" t="s">
        <v>72</v>
      </c>
      <c r="J77" s="344" t="s">
        <v>73</v>
      </c>
      <c r="K77" s="344" t="s">
        <v>74</v>
      </c>
    </row>
    <row r="78" spans="2:11" x14ac:dyDescent="0.35">
      <c r="B78" s="347"/>
      <c r="D78" s="347" t="s">
        <v>1</v>
      </c>
      <c r="E78" s="363" t="s">
        <v>1</v>
      </c>
      <c r="F78" s="347" t="s">
        <v>1</v>
      </c>
      <c r="G78" s="347" t="s">
        <v>1</v>
      </c>
      <c r="H78" s="347" t="s">
        <v>1</v>
      </c>
      <c r="I78" s="347" t="s">
        <v>1</v>
      </c>
      <c r="J78" s="347" t="s">
        <v>1</v>
      </c>
      <c r="K78" s="347" t="s">
        <v>1</v>
      </c>
    </row>
    <row r="79" spans="2:11" s="23" customFormat="1" x14ac:dyDescent="0.35">
      <c r="B79" s="21"/>
      <c r="C79"/>
      <c r="D79" s="188"/>
      <c r="E79" s="188"/>
      <c r="F79" s="188"/>
      <c r="G79" s="188"/>
      <c r="H79" s="188"/>
      <c r="I79" s="189"/>
      <c r="J79" s="188"/>
      <c r="K79" s="188"/>
    </row>
    <row r="80" spans="2:11" x14ac:dyDescent="0.35">
      <c r="B80" s="158" t="s">
        <v>231</v>
      </c>
      <c r="D80" s="172">
        <v>2889200</v>
      </c>
      <c r="E80" s="183">
        <v>122773</v>
      </c>
      <c r="F80" s="183">
        <v>-29059</v>
      </c>
      <c r="G80" s="183">
        <v>-267</v>
      </c>
      <c r="H80" s="183">
        <v>159947</v>
      </c>
      <c r="I80" s="349">
        <v>3142594</v>
      </c>
      <c r="J80" s="183">
        <v>72078</v>
      </c>
      <c r="K80" s="349">
        <v>3214672</v>
      </c>
    </row>
    <row r="81" spans="2:11" x14ac:dyDescent="0.35">
      <c r="B81" s="195" t="s">
        <v>186</v>
      </c>
      <c r="D81" s="175" t="s">
        <v>19</v>
      </c>
      <c r="E81" s="179" t="s">
        <v>19</v>
      </c>
      <c r="F81" s="179" t="s">
        <v>19</v>
      </c>
      <c r="G81" s="179" t="s">
        <v>19</v>
      </c>
      <c r="H81" s="179">
        <v>76409</v>
      </c>
      <c r="I81" s="366">
        <v>76409</v>
      </c>
      <c r="J81" s="186">
        <v>357</v>
      </c>
      <c r="K81" s="366">
        <v>76766</v>
      </c>
    </row>
    <row r="82" spans="2:11" x14ac:dyDescent="0.35">
      <c r="B82" s="195" t="s">
        <v>196</v>
      </c>
      <c r="D82" s="231" t="s">
        <v>19</v>
      </c>
      <c r="E82" s="231" t="s">
        <v>19</v>
      </c>
      <c r="F82" s="231" t="s">
        <v>19</v>
      </c>
      <c r="G82" s="231">
        <v>-655</v>
      </c>
      <c r="H82" s="231" t="s">
        <v>19</v>
      </c>
      <c r="I82" s="367">
        <v>-655</v>
      </c>
      <c r="J82" s="232">
        <v>-522</v>
      </c>
      <c r="K82" s="367">
        <v>-1177</v>
      </c>
    </row>
    <row r="83" spans="2:11" x14ac:dyDescent="0.35">
      <c r="B83" s="196" t="s">
        <v>78</v>
      </c>
      <c r="D83" s="175" t="s">
        <v>19</v>
      </c>
      <c r="E83" s="180" t="s">
        <v>19</v>
      </c>
      <c r="F83" s="180" t="s">
        <v>19</v>
      </c>
      <c r="G83" s="180">
        <v>-655</v>
      </c>
      <c r="H83" s="180">
        <v>76409</v>
      </c>
      <c r="I83" s="349">
        <v>75754</v>
      </c>
      <c r="J83" s="185">
        <v>-165</v>
      </c>
      <c r="K83" s="349">
        <v>75589</v>
      </c>
    </row>
    <row r="84" spans="2:11" x14ac:dyDescent="0.35">
      <c r="B84" s="195" t="s">
        <v>79</v>
      </c>
      <c r="D84" s="175" t="s">
        <v>19</v>
      </c>
      <c r="E84" s="181" t="s">
        <v>19</v>
      </c>
      <c r="F84" s="181" t="s">
        <v>19</v>
      </c>
      <c r="G84" s="181" t="s">
        <v>19</v>
      </c>
      <c r="H84" s="181" t="s">
        <v>19</v>
      </c>
      <c r="I84" s="366" t="s">
        <v>19</v>
      </c>
      <c r="J84" s="186"/>
      <c r="K84" s="368" t="s">
        <v>19</v>
      </c>
    </row>
    <row r="85" spans="2:11" x14ac:dyDescent="0.35">
      <c r="B85" s="195" t="s">
        <v>80</v>
      </c>
      <c r="D85" s="175" t="s">
        <v>19</v>
      </c>
      <c r="E85" s="186" t="s">
        <v>19</v>
      </c>
      <c r="F85" s="186" t="s">
        <v>19</v>
      </c>
      <c r="G85" s="186" t="s">
        <v>19</v>
      </c>
      <c r="H85" s="186" t="s">
        <v>19</v>
      </c>
      <c r="I85" s="366" t="s">
        <v>19</v>
      </c>
      <c r="J85" s="186"/>
      <c r="K85" s="369" t="s">
        <v>19</v>
      </c>
    </row>
    <row r="86" spans="2:11" x14ac:dyDescent="0.35">
      <c r="B86" s="195" t="s">
        <v>81</v>
      </c>
      <c r="D86" s="232" t="s">
        <v>19</v>
      </c>
      <c r="E86" s="232">
        <v>-4852</v>
      </c>
      <c r="F86" s="232" t="s">
        <v>19</v>
      </c>
      <c r="G86" s="232" t="s">
        <v>19</v>
      </c>
      <c r="H86" s="232">
        <v>4852</v>
      </c>
      <c r="I86" s="367" t="s">
        <v>19</v>
      </c>
      <c r="J86" s="232"/>
      <c r="K86" s="370" t="s">
        <v>19</v>
      </c>
    </row>
    <row r="87" spans="2:11" ht="15" thickBot="1" x14ac:dyDescent="0.4">
      <c r="B87" s="158" t="s">
        <v>251</v>
      </c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53">
        <v>3218348</v>
      </c>
      <c r="J87" s="209">
        <v>71913</v>
      </c>
      <c r="K87" s="353">
        <v>3290261</v>
      </c>
    </row>
    <row r="88" spans="2:11" x14ac:dyDescent="0.35">
      <c r="B88" s="17"/>
      <c r="D88" s="175"/>
      <c r="E88" s="187"/>
      <c r="F88" s="187"/>
      <c r="G88" s="187"/>
      <c r="H88" s="187"/>
      <c r="I88" s="187"/>
      <c r="J88" s="187"/>
      <c r="K88" s="187"/>
    </row>
    <row r="89" spans="2:11" x14ac:dyDescent="0.35">
      <c r="B89" s="158" t="s">
        <v>232</v>
      </c>
      <c r="D89" s="183">
        <v>2166901</v>
      </c>
      <c r="E89" s="183">
        <v>692761</v>
      </c>
      <c r="F89" s="183">
        <v>-16182</v>
      </c>
      <c r="G89" s="183">
        <v>-210</v>
      </c>
      <c r="H89" s="183">
        <v>603247</v>
      </c>
      <c r="I89" s="349">
        <v>3446517</v>
      </c>
      <c r="J89" s="183">
        <v>62377</v>
      </c>
      <c r="K89" s="349">
        <v>3508894</v>
      </c>
    </row>
    <row r="90" spans="2:11" x14ac:dyDescent="0.35">
      <c r="B90" s="195" t="s">
        <v>186</v>
      </c>
      <c r="D90" s="175" t="s">
        <v>19</v>
      </c>
      <c r="E90" s="179" t="s">
        <v>19</v>
      </c>
      <c r="F90" s="179" t="s">
        <v>19</v>
      </c>
      <c r="G90" s="179" t="s">
        <v>19</v>
      </c>
      <c r="H90" s="179">
        <v>126737</v>
      </c>
      <c r="I90" s="366">
        <v>126737</v>
      </c>
      <c r="J90" s="184">
        <v>1412</v>
      </c>
      <c r="K90" s="366">
        <v>128149</v>
      </c>
    </row>
    <row r="91" spans="2:11" x14ac:dyDescent="0.35">
      <c r="B91" s="195" t="s">
        <v>196</v>
      </c>
      <c r="D91" s="231" t="s">
        <v>19</v>
      </c>
      <c r="E91" s="231" t="s">
        <v>19</v>
      </c>
      <c r="F91" s="231" t="s">
        <v>19</v>
      </c>
      <c r="G91" s="231">
        <v>-579</v>
      </c>
      <c r="H91" s="231" t="s">
        <v>19</v>
      </c>
      <c r="I91" s="367">
        <v>-579</v>
      </c>
      <c r="J91" s="232">
        <v>-464</v>
      </c>
      <c r="K91" s="367">
        <v>-1043</v>
      </c>
    </row>
    <row r="92" spans="2:11" x14ac:dyDescent="0.35">
      <c r="B92" s="196" t="s">
        <v>78</v>
      </c>
      <c r="D92" s="175" t="s">
        <v>19</v>
      </c>
      <c r="E92" s="185" t="s">
        <v>19</v>
      </c>
      <c r="F92" s="185" t="s">
        <v>19</v>
      </c>
      <c r="G92" s="185">
        <v>-579</v>
      </c>
      <c r="H92" s="185">
        <v>126737</v>
      </c>
      <c r="I92" s="349">
        <v>126158</v>
      </c>
      <c r="J92" s="185">
        <v>948</v>
      </c>
      <c r="K92" s="349">
        <v>127106</v>
      </c>
    </row>
    <row r="93" spans="2:11" x14ac:dyDescent="0.35">
      <c r="B93" s="195" t="s">
        <v>79</v>
      </c>
      <c r="D93" s="181">
        <v>72445</v>
      </c>
      <c r="E93" s="181">
        <v>25529</v>
      </c>
      <c r="F93" s="181" t="s">
        <v>19</v>
      </c>
      <c r="G93" s="181" t="s">
        <v>19</v>
      </c>
      <c r="H93" s="181" t="s">
        <v>19</v>
      </c>
      <c r="I93" s="366">
        <v>97974</v>
      </c>
      <c r="J93" s="186" t="s">
        <v>19</v>
      </c>
      <c r="K93" s="366">
        <v>97975</v>
      </c>
    </row>
    <row r="94" spans="2:11" x14ac:dyDescent="0.35">
      <c r="B94" s="195" t="s">
        <v>80</v>
      </c>
      <c r="D94" s="175" t="s">
        <v>19</v>
      </c>
      <c r="E94" s="181" t="s">
        <v>19</v>
      </c>
      <c r="F94" s="181" t="s">
        <v>19</v>
      </c>
      <c r="G94" s="181" t="s">
        <v>19</v>
      </c>
      <c r="H94" s="181">
        <v>-137496</v>
      </c>
      <c r="I94" s="366">
        <v>-137496</v>
      </c>
      <c r="J94" s="186" t="s">
        <v>19</v>
      </c>
      <c r="K94" s="366">
        <v>-137496</v>
      </c>
    </row>
    <row r="95" spans="2:11" x14ac:dyDescent="0.35">
      <c r="B95" s="195" t="s">
        <v>147</v>
      </c>
      <c r="D95" s="175" t="s">
        <v>19</v>
      </c>
      <c r="E95" s="181">
        <v>-100015</v>
      </c>
      <c r="F95" s="181" t="s">
        <v>19</v>
      </c>
      <c r="G95" s="181" t="s">
        <v>19</v>
      </c>
      <c r="H95" s="181" t="s">
        <v>19</v>
      </c>
      <c r="I95" s="366">
        <v>-100015</v>
      </c>
      <c r="J95" s="186" t="s">
        <v>19</v>
      </c>
      <c r="K95" s="366">
        <v>-100015</v>
      </c>
    </row>
    <row r="96" spans="2:11" x14ac:dyDescent="0.35">
      <c r="B96" s="197" t="s">
        <v>81</v>
      </c>
      <c r="D96" s="232" t="s">
        <v>19</v>
      </c>
      <c r="E96" s="232">
        <v>7527</v>
      </c>
      <c r="F96" s="232" t="s">
        <v>19</v>
      </c>
      <c r="G96" s="232" t="s">
        <v>19</v>
      </c>
      <c r="H96" s="232">
        <v>-7527</v>
      </c>
      <c r="I96" s="367" t="s">
        <v>19</v>
      </c>
      <c r="J96" s="232" t="s">
        <v>19</v>
      </c>
      <c r="K96" s="367" t="s">
        <v>19</v>
      </c>
    </row>
    <row r="97" spans="2:11" ht="15" thickBot="1" x14ac:dyDescent="0.4">
      <c r="B97" s="158" t="s">
        <v>252</v>
      </c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53">
        <v>3433138</v>
      </c>
      <c r="J97" s="209">
        <v>63326</v>
      </c>
      <c r="K97" s="353">
        <v>3496464</v>
      </c>
    </row>
    <row r="98" spans="2:11" x14ac:dyDescent="0.35">
      <c r="B98" s="7"/>
    </row>
    <row r="99" spans="2:11" x14ac:dyDescent="0.35">
      <c r="B99" s="158" t="s">
        <v>182</v>
      </c>
      <c r="D99" s="13"/>
      <c r="E99" s="13"/>
      <c r="F99" s="13"/>
      <c r="G99" s="13"/>
      <c r="H99" s="13"/>
      <c r="I99" s="13"/>
      <c r="J99" s="13"/>
      <c r="K99" s="13"/>
    </row>
    <row r="100" spans="2:11" ht="12.75" customHeight="1" thickBot="1" x14ac:dyDescent="0.4">
      <c r="B100" s="503"/>
      <c r="D100" s="347"/>
      <c r="E100" s="347"/>
      <c r="F100" s="528" t="s">
        <v>46</v>
      </c>
      <c r="G100" s="529"/>
      <c r="H100" s="347"/>
      <c r="I100" s="347"/>
      <c r="J100" s="347"/>
      <c r="K100" s="347"/>
    </row>
    <row r="101" spans="2:11" ht="72.75" customHeight="1" thickBot="1" x14ac:dyDescent="0.4">
      <c r="B101" s="504"/>
      <c r="D101" s="344" t="s">
        <v>44</v>
      </c>
      <c r="E101" s="344" t="s">
        <v>45</v>
      </c>
      <c r="F101" s="344" t="s">
        <v>69</v>
      </c>
      <c r="G101" s="344" t="s">
        <v>70</v>
      </c>
      <c r="H101" s="344" t="s">
        <v>180</v>
      </c>
      <c r="I101" s="344" t="s">
        <v>72</v>
      </c>
      <c r="J101" s="344" t="s">
        <v>73</v>
      </c>
      <c r="K101" s="344" t="s">
        <v>74</v>
      </c>
    </row>
    <row r="102" spans="2:11" x14ac:dyDescent="0.35">
      <c r="B102" s="347"/>
      <c r="D102" s="347" t="s">
        <v>1</v>
      </c>
      <c r="E102" s="348" t="s">
        <v>1</v>
      </c>
      <c r="F102" s="347" t="s">
        <v>1</v>
      </c>
      <c r="G102" s="347" t="s">
        <v>1</v>
      </c>
      <c r="H102" s="347" t="s">
        <v>1</v>
      </c>
      <c r="I102" s="347" t="s">
        <v>1</v>
      </c>
      <c r="J102" s="347" t="s">
        <v>1</v>
      </c>
      <c r="K102" s="347" t="s">
        <v>1</v>
      </c>
    </row>
    <row r="103" spans="2:11" s="23" customFormat="1" x14ac:dyDescent="0.35">
      <c r="B103" s="11"/>
      <c r="C103"/>
      <c r="D103" s="171"/>
      <c r="E103" s="171"/>
      <c r="F103" s="171"/>
      <c r="G103" s="171"/>
      <c r="H103" s="171"/>
      <c r="I103" s="189"/>
      <c r="J103" s="171"/>
      <c r="K103" s="171"/>
    </row>
    <row r="104" spans="2:11" x14ac:dyDescent="0.35">
      <c r="B104" s="158" t="s">
        <v>231</v>
      </c>
      <c r="D104" s="172">
        <v>2889200</v>
      </c>
      <c r="E104" s="178">
        <v>122773.37269</v>
      </c>
      <c r="F104" s="178">
        <v>-29059.106449999999</v>
      </c>
      <c r="G104" s="178">
        <v>-266.87667999999996</v>
      </c>
      <c r="H104" s="178">
        <v>159946.84714</v>
      </c>
      <c r="I104" s="349">
        <v>3142594.2367000002</v>
      </c>
      <c r="J104" s="178">
        <v>72077.856709999993</v>
      </c>
      <c r="K104" s="349">
        <v>3214672.0934100002</v>
      </c>
    </row>
    <row r="105" spans="2:11" x14ac:dyDescent="0.35">
      <c r="B105" s="195" t="s">
        <v>186</v>
      </c>
      <c r="D105" s="175">
        <v>0</v>
      </c>
      <c r="E105" s="179">
        <v>0</v>
      </c>
      <c r="F105" s="179">
        <v>0</v>
      </c>
      <c r="G105" s="179">
        <v>0</v>
      </c>
      <c r="H105" s="179">
        <v>-4598.2764999999999</v>
      </c>
      <c r="I105" s="366">
        <v>-4598.2764999999999</v>
      </c>
      <c r="J105" s="179">
        <v>-182.26774</v>
      </c>
      <c r="K105" s="366">
        <v>-4780</v>
      </c>
    </row>
    <row r="106" spans="2:11" x14ac:dyDescent="0.35">
      <c r="B106" s="195" t="s">
        <v>196</v>
      </c>
      <c r="D106" s="231">
        <v>0</v>
      </c>
      <c r="E106" s="233">
        <v>0</v>
      </c>
      <c r="F106" s="233">
        <v>0</v>
      </c>
      <c r="G106" s="233">
        <v>-345.0958</v>
      </c>
      <c r="H106" s="233">
        <v>0</v>
      </c>
      <c r="I106" s="367">
        <v>-345.0958</v>
      </c>
      <c r="J106" s="231">
        <v>-276.02633000000003</v>
      </c>
      <c r="K106" s="367">
        <v>-621.12212999999997</v>
      </c>
    </row>
    <row r="107" spans="2:11" x14ac:dyDescent="0.35">
      <c r="B107" s="196" t="s">
        <v>78</v>
      </c>
      <c r="D107" s="175">
        <v>0</v>
      </c>
      <c r="E107" s="180">
        <v>0</v>
      </c>
      <c r="F107" s="180">
        <v>0</v>
      </c>
      <c r="G107" s="180">
        <v>-345.0958</v>
      </c>
      <c r="H107" s="180">
        <v>-4598.2764999999999</v>
      </c>
      <c r="I107" s="349">
        <v>-4943.3723</v>
      </c>
      <c r="J107" s="180">
        <v>-458.29407000000003</v>
      </c>
      <c r="K107" s="349">
        <v>-5401</v>
      </c>
    </row>
    <row r="108" spans="2:11" x14ac:dyDescent="0.35">
      <c r="B108" s="195" t="s">
        <v>79</v>
      </c>
      <c r="D108" s="181">
        <v>1</v>
      </c>
      <c r="E108" s="181">
        <v>117079.467</v>
      </c>
      <c r="F108" s="181">
        <v>0</v>
      </c>
      <c r="G108" s="181">
        <v>0</v>
      </c>
      <c r="H108" s="181">
        <v>0</v>
      </c>
      <c r="I108" s="366">
        <v>117080.467</v>
      </c>
      <c r="J108" s="181">
        <v>0</v>
      </c>
      <c r="K108" s="366">
        <v>117080.467</v>
      </c>
    </row>
    <row r="109" spans="2:11" x14ac:dyDescent="0.35">
      <c r="B109" s="195" t="s">
        <v>183</v>
      </c>
      <c r="D109" s="181">
        <v>-722300.25</v>
      </c>
      <c r="E109" s="181">
        <v>139982.48838</v>
      </c>
      <c r="F109" s="181">
        <v>0</v>
      </c>
      <c r="G109" s="181">
        <v>0</v>
      </c>
      <c r="H109" s="181">
        <v>582317.76162</v>
      </c>
      <c r="I109" s="366" t="s">
        <v>19</v>
      </c>
      <c r="J109" s="181">
        <v>0</v>
      </c>
      <c r="K109" s="366" t="s">
        <v>19</v>
      </c>
    </row>
    <row r="110" spans="2:11" x14ac:dyDescent="0.35">
      <c r="B110" s="195" t="s">
        <v>80</v>
      </c>
      <c r="D110" s="175">
        <v>0</v>
      </c>
      <c r="E110" s="181">
        <v>0</v>
      </c>
      <c r="F110" s="181">
        <v>0</v>
      </c>
      <c r="G110" s="181">
        <v>0</v>
      </c>
      <c r="H110" s="181">
        <v>0</v>
      </c>
      <c r="I110" s="366" t="s">
        <v>19</v>
      </c>
      <c r="J110" s="179">
        <v>-1111</v>
      </c>
      <c r="K110" s="366">
        <v>-1111</v>
      </c>
    </row>
    <row r="111" spans="2:11" x14ac:dyDescent="0.35">
      <c r="B111" s="195" t="s">
        <v>147</v>
      </c>
      <c r="D111" s="175">
        <v>0</v>
      </c>
      <c r="E111" s="181">
        <v>108120.66859</v>
      </c>
      <c r="F111" s="181">
        <v>0</v>
      </c>
      <c r="G111" s="181">
        <v>0</v>
      </c>
      <c r="H111" s="181">
        <v>0</v>
      </c>
      <c r="I111" s="366">
        <v>108120.66859</v>
      </c>
      <c r="J111" s="181">
        <v>0</v>
      </c>
      <c r="K111" s="366">
        <v>108120.66859</v>
      </c>
    </row>
    <row r="112" spans="2:11" x14ac:dyDescent="0.35">
      <c r="B112" s="195" t="s">
        <v>81</v>
      </c>
      <c r="D112" s="231">
        <v>0</v>
      </c>
      <c r="E112" s="231">
        <v>210477</v>
      </c>
      <c r="F112" s="231">
        <v>0</v>
      </c>
      <c r="G112" s="231">
        <v>0</v>
      </c>
      <c r="H112" s="231">
        <v>-210477</v>
      </c>
      <c r="I112" s="367" t="s">
        <v>19</v>
      </c>
      <c r="J112" s="231">
        <v>0</v>
      </c>
      <c r="K112" s="367" t="s">
        <v>19</v>
      </c>
    </row>
    <row r="113" spans="2:11" ht="15" thickBot="1" x14ac:dyDescent="0.4">
      <c r="B113" s="158" t="s">
        <v>248</v>
      </c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53">
        <v>3362851.9999900004</v>
      </c>
      <c r="J113" s="208">
        <v>70508.562640000004</v>
      </c>
      <c r="K113" s="353">
        <v>3433360.5626300001</v>
      </c>
    </row>
    <row r="114" spans="2:11" x14ac:dyDescent="0.35">
      <c r="B114" s="22"/>
      <c r="D114" s="175"/>
      <c r="E114" s="190"/>
      <c r="F114" s="190"/>
      <c r="G114" s="190"/>
      <c r="H114" s="190"/>
      <c r="I114" s="190"/>
      <c r="J114" s="190"/>
      <c r="K114" s="190"/>
    </row>
    <row r="115" spans="2:11" x14ac:dyDescent="0.35">
      <c r="B115" s="158" t="s">
        <v>232</v>
      </c>
      <c r="D115" s="178">
        <v>2166900.75</v>
      </c>
      <c r="E115" s="178">
        <v>692760.96674000006</v>
      </c>
      <c r="F115" s="178">
        <v>-16181.668210000002</v>
      </c>
      <c r="G115" s="178">
        <v>-210.0325</v>
      </c>
      <c r="H115" s="178">
        <v>603246.57493</v>
      </c>
      <c r="I115" s="349">
        <v>3446516.5909599997</v>
      </c>
      <c r="J115" s="178">
        <v>62377.123240000001</v>
      </c>
      <c r="K115" s="349">
        <v>3508893.7141999993</v>
      </c>
    </row>
    <row r="116" spans="2:11" x14ac:dyDescent="0.35">
      <c r="B116" s="195" t="s">
        <v>75</v>
      </c>
      <c r="D116" s="175">
        <v>0</v>
      </c>
      <c r="E116" s="179">
        <v>0</v>
      </c>
      <c r="F116" s="179">
        <v>0</v>
      </c>
      <c r="G116" s="179">
        <v>0</v>
      </c>
      <c r="H116" s="179">
        <v>225788.97718000002</v>
      </c>
      <c r="I116" s="366">
        <v>225788.97718000002</v>
      </c>
      <c r="J116" s="179">
        <v>1599.2926499999999</v>
      </c>
      <c r="K116" s="366">
        <v>227388.26983</v>
      </c>
    </row>
    <row r="117" spans="2:11" x14ac:dyDescent="0.35">
      <c r="B117" s="195" t="s">
        <v>77</v>
      </c>
      <c r="D117" s="231">
        <v>0</v>
      </c>
      <c r="E117" s="233">
        <v>0</v>
      </c>
      <c r="F117" s="233">
        <v>0</v>
      </c>
      <c r="G117" s="233">
        <v>-1058.6623200000004</v>
      </c>
      <c r="H117" s="233">
        <v>0</v>
      </c>
      <c r="I117" s="367">
        <v>-1058.6623200000004</v>
      </c>
      <c r="J117" s="231">
        <v>-846</v>
      </c>
      <c r="K117" s="367">
        <v>-1905.4397400000003</v>
      </c>
    </row>
    <row r="118" spans="2:11" x14ac:dyDescent="0.35">
      <c r="B118" s="196" t="s">
        <v>78</v>
      </c>
      <c r="D118" s="175">
        <v>0</v>
      </c>
      <c r="E118" s="180">
        <v>0</v>
      </c>
      <c r="F118" s="180">
        <v>0</v>
      </c>
      <c r="G118" s="180">
        <v>-1058.6623200000004</v>
      </c>
      <c r="H118" s="180">
        <v>225788.97718000002</v>
      </c>
      <c r="I118" s="349">
        <v>224730.31486000001</v>
      </c>
      <c r="J118" s="180">
        <v>752.51522999999997</v>
      </c>
      <c r="K118" s="349">
        <v>225482.83009</v>
      </c>
    </row>
    <row r="119" spans="2:11" x14ac:dyDescent="0.35">
      <c r="B119" s="195" t="s">
        <v>79</v>
      </c>
      <c r="D119" s="181">
        <v>72445.100000000006</v>
      </c>
      <c r="E119" s="181">
        <v>25529.458850000003</v>
      </c>
      <c r="F119" s="181">
        <v>0</v>
      </c>
      <c r="G119" s="181">
        <v>0</v>
      </c>
      <c r="H119" s="181">
        <v>0</v>
      </c>
      <c r="I119" s="366">
        <v>97974</v>
      </c>
      <c r="J119" s="181">
        <v>0</v>
      </c>
      <c r="K119" s="366">
        <v>97974</v>
      </c>
    </row>
    <row r="120" spans="2:11" x14ac:dyDescent="0.35">
      <c r="B120" s="195" t="s">
        <v>80</v>
      </c>
      <c r="D120" s="175">
        <v>0</v>
      </c>
      <c r="E120" s="179">
        <v>0</v>
      </c>
      <c r="F120" s="179">
        <v>0</v>
      </c>
      <c r="G120" s="179">
        <v>0</v>
      </c>
      <c r="H120" s="179">
        <v>-137495.83518999998</v>
      </c>
      <c r="I120" s="366">
        <v>-137495.83518999998</v>
      </c>
      <c r="J120" s="179">
        <v>0</v>
      </c>
      <c r="K120" s="366">
        <v>-137495.83518999998</v>
      </c>
    </row>
    <row r="121" spans="2:11" x14ac:dyDescent="0.35">
      <c r="B121" s="195" t="s">
        <v>147</v>
      </c>
      <c r="D121" s="175">
        <v>0</v>
      </c>
      <c r="E121" s="181">
        <v>-100014.876</v>
      </c>
      <c r="F121" s="181">
        <v>0</v>
      </c>
      <c r="G121" s="181">
        <v>0</v>
      </c>
      <c r="H121" s="181">
        <v>0</v>
      </c>
      <c r="I121" s="366">
        <v>-100014.876</v>
      </c>
      <c r="J121" s="181">
        <v>0</v>
      </c>
      <c r="K121" s="366">
        <v>-100014.876</v>
      </c>
    </row>
    <row r="122" spans="2:11" x14ac:dyDescent="0.35">
      <c r="B122" s="195" t="s">
        <v>81</v>
      </c>
      <c r="D122" s="231">
        <v>0</v>
      </c>
      <c r="E122" s="231">
        <v>-2932.1637999999998</v>
      </c>
      <c r="F122" s="231">
        <v>0</v>
      </c>
      <c r="G122" s="231">
        <v>0</v>
      </c>
      <c r="H122" s="231">
        <v>2932.1637999999998</v>
      </c>
      <c r="I122" s="367" t="s">
        <v>19</v>
      </c>
      <c r="J122" s="231">
        <v>0</v>
      </c>
      <c r="K122" s="367" t="s">
        <v>19</v>
      </c>
    </row>
    <row r="123" spans="2:11" ht="15" thickBot="1" x14ac:dyDescent="0.4">
      <c r="B123" s="158" t="s">
        <v>253</v>
      </c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53">
        <v>3531710</v>
      </c>
      <c r="J123" s="208">
        <v>63129.638469999998</v>
      </c>
      <c r="K123" s="353">
        <v>3594840.3919499991</v>
      </c>
    </row>
    <row r="124" spans="2:11" x14ac:dyDescent="0.35">
      <c r="B124" s="7"/>
    </row>
    <row r="125" spans="2:11" x14ac:dyDescent="0.35">
      <c r="B125" s="158" t="s">
        <v>137</v>
      </c>
    </row>
    <row r="126" spans="2:11" ht="12.75" customHeight="1" thickBot="1" x14ac:dyDescent="0.4">
      <c r="B126" s="503"/>
      <c r="D126" s="347"/>
      <c r="E126" s="347"/>
      <c r="F126" s="528" t="s">
        <v>46</v>
      </c>
      <c r="G126" s="529"/>
      <c r="H126" s="347"/>
      <c r="I126" s="347"/>
      <c r="J126" s="347"/>
      <c r="K126" s="347"/>
    </row>
    <row r="127" spans="2:11" ht="65.25" customHeight="1" thickBot="1" x14ac:dyDescent="0.4">
      <c r="B127" s="504"/>
      <c r="D127" s="344" t="s">
        <v>44</v>
      </c>
      <c r="E127" s="344" t="s">
        <v>45</v>
      </c>
      <c r="F127" s="344" t="s">
        <v>69</v>
      </c>
      <c r="G127" s="344" t="s">
        <v>138</v>
      </c>
      <c r="H127" s="344" t="s">
        <v>71</v>
      </c>
      <c r="I127" s="344" t="s">
        <v>139</v>
      </c>
      <c r="J127" s="344" t="s">
        <v>73</v>
      </c>
      <c r="K127" s="344" t="s">
        <v>74</v>
      </c>
    </row>
    <row r="128" spans="2:11" x14ac:dyDescent="0.35">
      <c r="B128" s="347"/>
      <c r="D128" s="347" t="s">
        <v>1</v>
      </c>
      <c r="E128" s="348" t="s">
        <v>1</v>
      </c>
      <c r="F128" s="347" t="s">
        <v>1</v>
      </c>
      <c r="G128" s="347" t="s">
        <v>1</v>
      </c>
      <c r="H128" s="347" t="s">
        <v>1</v>
      </c>
      <c r="I128" s="347" t="s">
        <v>1</v>
      </c>
      <c r="J128" s="347" t="s">
        <v>1</v>
      </c>
      <c r="K128" s="347" t="s">
        <v>1</v>
      </c>
    </row>
    <row r="129" spans="2:11" s="23" customFormat="1" ht="8.25" customHeight="1" x14ac:dyDescent="0.35">
      <c r="B129" s="72"/>
      <c r="C129"/>
      <c r="D129" s="191"/>
      <c r="E129" s="191"/>
      <c r="F129" s="191"/>
      <c r="G129" s="191"/>
      <c r="H129" s="191"/>
      <c r="I129" s="191"/>
      <c r="J129" s="191"/>
      <c r="K129" s="191"/>
    </row>
    <row r="130" spans="2:11" x14ac:dyDescent="0.35">
      <c r="B130" s="158" t="s">
        <v>226</v>
      </c>
      <c r="D130" s="172">
        <v>2889200</v>
      </c>
      <c r="E130" s="172">
        <v>122773</v>
      </c>
      <c r="F130" s="172" t="s">
        <v>140</v>
      </c>
      <c r="G130" s="172">
        <v>-267</v>
      </c>
      <c r="H130" s="172">
        <v>159947</v>
      </c>
      <c r="I130" s="349">
        <v>3142594</v>
      </c>
      <c r="J130" s="172" t="s">
        <v>141</v>
      </c>
      <c r="K130" s="349">
        <v>3214672</v>
      </c>
    </row>
    <row r="131" spans="2:11" x14ac:dyDescent="0.35">
      <c r="B131" s="169" t="s">
        <v>75</v>
      </c>
      <c r="D131" s="175" t="s">
        <v>76</v>
      </c>
      <c r="E131" s="175" t="s">
        <v>76</v>
      </c>
      <c r="F131" s="175" t="s">
        <v>76</v>
      </c>
      <c r="G131" s="175" t="s">
        <v>76</v>
      </c>
      <c r="H131" s="175">
        <v>74043</v>
      </c>
      <c r="I131" s="366">
        <v>74043</v>
      </c>
      <c r="J131" s="175" t="s">
        <v>142</v>
      </c>
      <c r="K131" s="366">
        <v>65387</v>
      </c>
    </row>
    <row r="132" spans="2:11" x14ac:dyDescent="0.35">
      <c r="B132" s="169" t="s">
        <v>77</v>
      </c>
      <c r="D132" s="230" t="s">
        <v>76</v>
      </c>
      <c r="E132" s="230" t="s">
        <v>76</v>
      </c>
      <c r="F132" s="230">
        <v>12877</v>
      </c>
      <c r="G132" s="230">
        <v>57</v>
      </c>
      <c r="H132" s="230" t="s">
        <v>76</v>
      </c>
      <c r="I132" s="367">
        <v>12934</v>
      </c>
      <c r="J132" s="230">
        <v>66</v>
      </c>
      <c r="K132" s="367">
        <v>13000</v>
      </c>
    </row>
    <row r="133" spans="2:11" x14ac:dyDescent="0.35">
      <c r="B133" s="170" t="s">
        <v>78</v>
      </c>
      <c r="D133" s="173" t="s">
        <v>143</v>
      </c>
      <c r="E133" s="173" t="s">
        <v>76</v>
      </c>
      <c r="F133" s="173">
        <v>12877</v>
      </c>
      <c r="G133" s="173">
        <v>57</v>
      </c>
      <c r="H133" s="173">
        <v>74043</v>
      </c>
      <c r="I133" s="349">
        <v>86977</v>
      </c>
      <c r="J133" s="173" t="s">
        <v>144</v>
      </c>
      <c r="K133" s="349">
        <v>78387</v>
      </c>
    </row>
    <row r="134" spans="2:11" x14ac:dyDescent="0.35">
      <c r="B134" s="169" t="s">
        <v>79</v>
      </c>
      <c r="D134" s="175">
        <v>1</v>
      </c>
      <c r="E134" s="175">
        <v>117079</v>
      </c>
      <c r="F134" s="175" t="s">
        <v>76</v>
      </c>
      <c r="G134" s="175" t="s">
        <v>76</v>
      </c>
      <c r="H134" s="175" t="s">
        <v>76</v>
      </c>
      <c r="I134" s="366">
        <v>117080</v>
      </c>
      <c r="J134" s="175" t="s">
        <v>76</v>
      </c>
      <c r="K134" s="366">
        <v>117080</v>
      </c>
    </row>
    <row r="135" spans="2:11" x14ac:dyDescent="0.35">
      <c r="B135" s="169" t="s">
        <v>82</v>
      </c>
      <c r="D135" s="175" t="s">
        <v>145</v>
      </c>
      <c r="E135" s="175">
        <v>139982</v>
      </c>
      <c r="F135" s="175" t="s">
        <v>76</v>
      </c>
      <c r="G135" s="175" t="s">
        <v>76</v>
      </c>
      <c r="H135" s="175">
        <v>582318</v>
      </c>
      <c r="I135" s="366" t="s">
        <v>76</v>
      </c>
      <c r="J135" s="175" t="s">
        <v>76</v>
      </c>
      <c r="K135" s="366" t="s">
        <v>76</v>
      </c>
    </row>
    <row r="136" spans="2:11" x14ac:dyDescent="0.35">
      <c r="B136" s="169" t="s">
        <v>83</v>
      </c>
      <c r="D136" s="175" t="s">
        <v>76</v>
      </c>
      <c r="E136" s="175">
        <v>-150</v>
      </c>
      <c r="F136" s="175" t="s">
        <v>76</v>
      </c>
      <c r="G136" s="175" t="s">
        <v>76</v>
      </c>
      <c r="H136" s="175" t="s">
        <v>76</v>
      </c>
      <c r="I136" s="366">
        <v>-150</v>
      </c>
      <c r="J136" s="175" t="s">
        <v>76</v>
      </c>
      <c r="K136" s="366">
        <v>-150</v>
      </c>
    </row>
    <row r="137" spans="2:11" x14ac:dyDescent="0.35">
      <c r="B137" s="169" t="s">
        <v>80</v>
      </c>
      <c r="D137" s="175" t="s">
        <v>76</v>
      </c>
      <c r="E137" s="175" t="s">
        <v>76</v>
      </c>
      <c r="F137" s="175" t="s">
        <v>76</v>
      </c>
      <c r="G137" s="175" t="s">
        <v>76</v>
      </c>
      <c r="H137" s="175" t="s">
        <v>76</v>
      </c>
      <c r="I137" s="366" t="s">
        <v>76</v>
      </c>
      <c r="J137" s="175" t="s">
        <v>146</v>
      </c>
      <c r="K137" s="366" t="s">
        <v>146</v>
      </c>
    </row>
    <row r="138" spans="2:11" x14ac:dyDescent="0.35">
      <c r="B138" s="169" t="s">
        <v>147</v>
      </c>
      <c r="D138" s="175" t="s">
        <v>148</v>
      </c>
      <c r="E138" s="175">
        <v>100016</v>
      </c>
      <c r="F138" s="175" t="s">
        <v>76</v>
      </c>
      <c r="G138" s="175" t="s">
        <v>76</v>
      </c>
      <c r="H138" s="175" t="s">
        <v>76</v>
      </c>
      <c r="I138" s="366">
        <v>100016</v>
      </c>
      <c r="J138" s="175" t="s">
        <v>76</v>
      </c>
      <c r="K138" s="366">
        <v>100016</v>
      </c>
    </row>
    <row r="139" spans="2:11" x14ac:dyDescent="0.35">
      <c r="B139" s="169" t="s">
        <v>81</v>
      </c>
      <c r="D139" s="230" t="s">
        <v>76</v>
      </c>
      <c r="E139" s="230">
        <v>213061</v>
      </c>
      <c r="F139" s="230" t="s">
        <v>76</v>
      </c>
      <c r="G139" s="230" t="s">
        <v>76</v>
      </c>
      <c r="H139" s="230" t="s">
        <v>149</v>
      </c>
      <c r="I139" s="367" t="s">
        <v>76</v>
      </c>
      <c r="J139" s="230" t="s">
        <v>76</v>
      </c>
      <c r="K139" s="367" t="s">
        <v>76</v>
      </c>
    </row>
    <row r="140" spans="2:11" ht="15" thickBot="1" x14ac:dyDescent="0.4">
      <c r="B140" s="7" t="s">
        <v>227</v>
      </c>
      <c r="D140" s="209">
        <v>2166901</v>
      </c>
      <c r="E140" s="209">
        <v>692761</v>
      </c>
      <c r="F140" s="209" t="s">
        <v>150</v>
      </c>
      <c r="G140" s="209">
        <v>-210</v>
      </c>
      <c r="H140" s="209">
        <v>603247</v>
      </c>
      <c r="I140" s="353">
        <v>3446517</v>
      </c>
      <c r="J140" s="209">
        <v>62377</v>
      </c>
      <c r="K140" s="353">
        <v>3508894</v>
      </c>
    </row>
    <row r="141" spans="2:11" x14ac:dyDescent="0.35">
      <c r="B141" s="5"/>
      <c r="D141" s="175"/>
      <c r="E141" s="175"/>
      <c r="F141" s="175"/>
      <c r="G141" s="175"/>
      <c r="H141" s="175"/>
      <c r="I141" s="144"/>
      <c r="J141" s="175"/>
      <c r="K141" s="144"/>
    </row>
    <row r="142" spans="2:11" x14ac:dyDescent="0.35">
      <c r="B142" s="158" t="s">
        <v>228</v>
      </c>
      <c r="D142" s="178">
        <v>2166901</v>
      </c>
      <c r="E142" s="178">
        <v>692761</v>
      </c>
      <c r="F142" s="178" t="s">
        <v>150</v>
      </c>
      <c r="G142" s="178">
        <v>-210</v>
      </c>
      <c r="H142" s="178">
        <v>603247</v>
      </c>
      <c r="I142" s="349">
        <v>3446517</v>
      </c>
      <c r="J142" s="178">
        <v>62377</v>
      </c>
      <c r="K142" s="349">
        <v>3508894</v>
      </c>
    </row>
    <row r="143" spans="2:11" x14ac:dyDescent="0.35">
      <c r="B143" s="169" t="s">
        <v>75</v>
      </c>
      <c r="D143" s="175" t="s">
        <v>76</v>
      </c>
      <c r="E143" s="175" t="s">
        <v>76</v>
      </c>
      <c r="F143" s="175" t="s">
        <v>76</v>
      </c>
      <c r="G143" s="175" t="s">
        <v>76</v>
      </c>
      <c r="H143" s="175">
        <v>58987</v>
      </c>
      <c r="I143" s="369">
        <v>58987</v>
      </c>
      <c r="J143" s="175">
        <v>2298</v>
      </c>
      <c r="K143" s="366">
        <v>61285</v>
      </c>
    </row>
    <row r="144" spans="2:11" x14ac:dyDescent="0.35">
      <c r="B144" s="169" t="s">
        <v>77</v>
      </c>
      <c r="D144" s="305" t="s">
        <v>76</v>
      </c>
      <c r="E144" s="305" t="s">
        <v>76</v>
      </c>
      <c r="F144" s="305" t="s">
        <v>151</v>
      </c>
      <c r="G144" s="305" t="s">
        <v>152</v>
      </c>
      <c r="H144" s="305" t="s">
        <v>76</v>
      </c>
      <c r="I144" s="370" t="s">
        <v>153</v>
      </c>
      <c r="J144" s="306" t="s">
        <v>154</v>
      </c>
      <c r="K144" s="367" t="s">
        <v>135</v>
      </c>
    </row>
    <row r="145" spans="2:11" x14ac:dyDescent="0.35">
      <c r="B145" s="170" t="s">
        <v>78</v>
      </c>
      <c r="D145" s="307" t="s">
        <v>76</v>
      </c>
      <c r="E145" s="307" t="s">
        <v>76</v>
      </c>
      <c r="F145" s="307" t="s">
        <v>151</v>
      </c>
      <c r="G145" s="307" t="s">
        <v>152</v>
      </c>
      <c r="H145" s="307">
        <v>58987</v>
      </c>
      <c r="I145" s="349">
        <v>23692</v>
      </c>
      <c r="J145" s="307">
        <v>1123</v>
      </c>
      <c r="K145" s="349">
        <v>24815</v>
      </c>
    </row>
    <row r="146" spans="2:11" x14ac:dyDescent="0.35">
      <c r="B146" s="169" t="s">
        <v>79</v>
      </c>
      <c r="D146" s="145">
        <v>72445</v>
      </c>
      <c r="E146" s="145">
        <v>25530</v>
      </c>
      <c r="F146" s="145" t="s">
        <v>76</v>
      </c>
      <c r="G146" s="145" t="s">
        <v>76</v>
      </c>
      <c r="H146" s="145" t="s">
        <v>76</v>
      </c>
      <c r="I146" s="366">
        <v>97975</v>
      </c>
      <c r="J146" s="145" t="s">
        <v>76</v>
      </c>
      <c r="K146" s="366">
        <v>97975</v>
      </c>
    </row>
    <row r="147" spans="2:11" x14ac:dyDescent="0.35">
      <c r="B147" s="169" t="s">
        <v>80</v>
      </c>
      <c r="D147" s="175" t="s">
        <v>76</v>
      </c>
      <c r="E147" s="175" t="s">
        <v>76</v>
      </c>
      <c r="F147" s="175" t="s">
        <v>76</v>
      </c>
      <c r="G147" s="175" t="s">
        <v>76</v>
      </c>
      <c r="H147" s="175" t="s">
        <v>155</v>
      </c>
      <c r="I147" s="366" t="s">
        <v>155</v>
      </c>
      <c r="J147" s="175" t="s">
        <v>76</v>
      </c>
      <c r="K147" s="366" t="s">
        <v>155</v>
      </c>
    </row>
    <row r="148" spans="2:11" x14ac:dyDescent="0.35">
      <c r="B148" s="169" t="s">
        <v>147</v>
      </c>
      <c r="D148" s="175" t="s">
        <v>76</v>
      </c>
      <c r="E148" s="175" t="s">
        <v>156</v>
      </c>
      <c r="F148" s="175" t="s">
        <v>76</v>
      </c>
      <c r="G148" s="175" t="s">
        <v>76</v>
      </c>
      <c r="H148" s="175" t="s">
        <v>143</v>
      </c>
      <c r="I148" s="366" t="s">
        <v>156</v>
      </c>
      <c r="J148" s="175" t="s">
        <v>76</v>
      </c>
      <c r="K148" s="366">
        <v>-100016</v>
      </c>
    </row>
    <row r="149" spans="2:11" x14ac:dyDescent="0.35">
      <c r="B149" s="169" t="s">
        <v>81</v>
      </c>
      <c r="D149" s="306" t="s">
        <v>76</v>
      </c>
      <c r="E149" s="306" t="s">
        <v>157</v>
      </c>
      <c r="F149" s="306" t="s">
        <v>76</v>
      </c>
      <c r="G149" s="306" t="s">
        <v>76</v>
      </c>
      <c r="H149" s="231">
        <v>2932</v>
      </c>
      <c r="I149" s="367" t="s">
        <v>76</v>
      </c>
      <c r="J149" s="306" t="s">
        <v>76</v>
      </c>
      <c r="K149" s="367" t="s">
        <v>76</v>
      </c>
    </row>
    <row r="150" spans="2:11" ht="15" thickBot="1" x14ac:dyDescent="0.4">
      <c r="B150" s="158" t="s">
        <v>229</v>
      </c>
      <c r="D150" s="208">
        <v>2239346</v>
      </c>
      <c r="E150" s="208">
        <v>615343</v>
      </c>
      <c r="F150" s="208" t="s">
        <v>158</v>
      </c>
      <c r="G150" s="208" t="s">
        <v>159</v>
      </c>
      <c r="H150" s="208">
        <v>527670</v>
      </c>
      <c r="I150" s="353">
        <v>3330672</v>
      </c>
      <c r="J150" s="208">
        <v>63500</v>
      </c>
      <c r="K150" s="353">
        <v>3394172</v>
      </c>
    </row>
    <row r="151" spans="2:11" x14ac:dyDescent="0.35">
      <c r="B151" s="7"/>
    </row>
    <row r="152" spans="2:11" x14ac:dyDescent="0.35">
      <c r="B152" s="158" t="s">
        <v>260</v>
      </c>
      <c r="D152" s="5"/>
      <c r="E152" s="5"/>
      <c r="F152" s="5"/>
      <c r="G152" s="5"/>
      <c r="H152" s="5"/>
      <c r="I152" s="5"/>
      <c r="J152" s="5"/>
      <c r="K152" s="5"/>
    </row>
    <row r="153" spans="2:11" ht="12.75" customHeight="1" thickBot="1" x14ac:dyDescent="0.4">
      <c r="B153" s="503"/>
      <c r="D153" s="347"/>
      <c r="E153" s="347"/>
      <c r="F153" s="528" t="s">
        <v>46</v>
      </c>
      <c r="G153" s="529"/>
      <c r="H153" s="347"/>
      <c r="I153" s="347"/>
      <c r="J153" s="347"/>
      <c r="K153" s="347"/>
    </row>
    <row r="154" spans="2:11" ht="63" thickBot="1" x14ac:dyDescent="0.4">
      <c r="B154" s="504"/>
      <c r="D154" s="344" t="s">
        <v>44</v>
      </c>
      <c r="E154" s="344" t="s">
        <v>45</v>
      </c>
      <c r="F154" s="344" t="s">
        <v>184</v>
      </c>
      <c r="G154" s="344" t="s">
        <v>185</v>
      </c>
      <c r="H154" s="344" t="s">
        <v>136</v>
      </c>
      <c r="I154" s="344" t="s">
        <v>139</v>
      </c>
      <c r="J154" s="344" t="s">
        <v>73</v>
      </c>
      <c r="K154" s="344" t="s">
        <v>74</v>
      </c>
    </row>
    <row r="155" spans="2:11" x14ac:dyDescent="0.35">
      <c r="B155" s="347"/>
      <c r="D155" s="347" t="s">
        <v>1</v>
      </c>
      <c r="E155" s="363" t="s">
        <v>264</v>
      </c>
      <c r="F155" s="347" t="s">
        <v>1</v>
      </c>
      <c r="G155" s="347" t="s">
        <v>1</v>
      </c>
      <c r="H155" s="347" t="s">
        <v>1</v>
      </c>
      <c r="I155" s="347" t="s">
        <v>1</v>
      </c>
      <c r="J155" s="347" t="s">
        <v>1</v>
      </c>
      <c r="K155" s="347" t="s">
        <v>1</v>
      </c>
    </row>
    <row r="156" spans="2:11" s="23" customFormat="1" x14ac:dyDescent="0.35">
      <c r="B156" s="8"/>
      <c r="C156"/>
      <c r="D156" s="177"/>
      <c r="E156" s="177"/>
      <c r="F156" s="177"/>
      <c r="G156" s="177"/>
      <c r="H156" s="177"/>
      <c r="I156" s="177"/>
      <c r="J156" s="177"/>
      <c r="K156" s="177"/>
    </row>
    <row r="157" spans="2:11" x14ac:dyDescent="0.35">
      <c r="B157" s="159" t="s">
        <v>232</v>
      </c>
      <c r="D157" s="172">
        <v>2166901</v>
      </c>
      <c r="E157" s="172">
        <v>692761</v>
      </c>
      <c r="F157" s="172">
        <v>-16182</v>
      </c>
      <c r="G157" s="172">
        <v>-210</v>
      </c>
      <c r="H157" s="172">
        <v>603247</v>
      </c>
      <c r="I157" s="349">
        <v>3446517</v>
      </c>
      <c r="J157" s="172">
        <v>62377</v>
      </c>
      <c r="K157" s="349">
        <v>3508894</v>
      </c>
    </row>
    <row r="158" spans="2:11" x14ac:dyDescent="0.35">
      <c r="B158" s="169" t="s">
        <v>186</v>
      </c>
      <c r="D158" s="175" t="s">
        <v>187</v>
      </c>
      <c r="E158" s="175" t="s">
        <v>187</v>
      </c>
      <c r="F158" s="175" t="s">
        <v>188</v>
      </c>
      <c r="G158" s="175" t="s">
        <v>187</v>
      </c>
      <c r="H158" s="175">
        <v>56867</v>
      </c>
      <c r="I158" s="366">
        <v>56867</v>
      </c>
      <c r="J158" s="175">
        <v>667</v>
      </c>
      <c r="K158" s="366">
        <v>57534</v>
      </c>
    </row>
    <row r="159" spans="2:11" x14ac:dyDescent="0.35">
      <c r="B159" s="169" t="s">
        <v>77</v>
      </c>
      <c r="D159" s="230" t="s">
        <v>187</v>
      </c>
      <c r="E159" s="230" t="s">
        <v>187</v>
      </c>
      <c r="F159" s="230" t="s">
        <v>187</v>
      </c>
      <c r="G159" s="230">
        <v>77</v>
      </c>
      <c r="H159" s="230" t="s">
        <v>187</v>
      </c>
      <c r="I159" s="367">
        <v>77</v>
      </c>
      <c r="J159" s="230">
        <v>61</v>
      </c>
      <c r="K159" s="367">
        <v>138</v>
      </c>
    </row>
    <row r="160" spans="2:11" x14ac:dyDescent="0.35">
      <c r="B160" s="170" t="s">
        <v>78</v>
      </c>
      <c r="D160" s="175" t="s">
        <v>187</v>
      </c>
      <c r="E160" s="175" t="s">
        <v>187</v>
      </c>
      <c r="F160" s="175" t="s">
        <v>187</v>
      </c>
      <c r="G160" s="175">
        <v>77</v>
      </c>
      <c r="H160" s="175">
        <v>56867</v>
      </c>
      <c r="I160" s="349">
        <v>56944</v>
      </c>
      <c r="J160" s="175">
        <v>728</v>
      </c>
      <c r="K160" s="349">
        <v>57672</v>
      </c>
    </row>
    <row r="161" spans="2:12" x14ac:dyDescent="0.35">
      <c r="B161" s="169" t="s">
        <v>79</v>
      </c>
      <c r="D161" s="175">
        <v>72445</v>
      </c>
      <c r="E161" s="175">
        <v>26051</v>
      </c>
      <c r="F161" s="175" t="s">
        <v>187</v>
      </c>
      <c r="G161" s="175" t="s">
        <v>187</v>
      </c>
      <c r="H161" s="175" t="s">
        <v>187</v>
      </c>
      <c r="I161" s="366">
        <v>98496</v>
      </c>
      <c r="J161" s="175" t="s">
        <v>187</v>
      </c>
      <c r="K161" s="366">
        <v>98496</v>
      </c>
    </row>
    <row r="162" spans="2:12" x14ac:dyDescent="0.35">
      <c r="B162" s="169" t="s">
        <v>147</v>
      </c>
      <c r="D162" s="175" t="s">
        <v>187</v>
      </c>
      <c r="E162" s="175">
        <v>-100015</v>
      </c>
      <c r="F162" s="175" t="s">
        <v>187</v>
      </c>
      <c r="G162" s="175" t="s">
        <v>187</v>
      </c>
      <c r="H162" s="175" t="s">
        <v>187</v>
      </c>
      <c r="I162" s="366">
        <v>-100015</v>
      </c>
      <c r="J162" s="175" t="s">
        <v>187</v>
      </c>
      <c r="K162" s="366">
        <v>-100015</v>
      </c>
    </row>
    <row r="163" spans="2:12" ht="15" thickBot="1" x14ac:dyDescent="0.4">
      <c r="B163" s="159" t="s">
        <v>250</v>
      </c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53">
        <v>3501942</v>
      </c>
      <c r="J163" s="209">
        <v>63105</v>
      </c>
      <c r="K163" s="353">
        <v>3565047</v>
      </c>
    </row>
    <row r="164" spans="2:12" x14ac:dyDescent="0.35">
      <c r="B164" s="5"/>
      <c r="D164" s="175"/>
      <c r="E164" s="175"/>
      <c r="F164" s="175"/>
      <c r="G164" s="175"/>
      <c r="H164" s="175"/>
      <c r="I164" s="5"/>
      <c r="J164" s="175"/>
      <c r="K164" s="5"/>
    </row>
    <row r="165" spans="2:12" x14ac:dyDescent="0.35">
      <c r="B165" s="158" t="s">
        <v>233</v>
      </c>
      <c r="D165" s="178">
        <v>2239346</v>
      </c>
      <c r="E165" s="178">
        <v>615343</v>
      </c>
      <c r="F165" s="178">
        <v>-50056</v>
      </c>
      <c r="G165" s="178">
        <v>-1631</v>
      </c>
      <c r="H165" s="178">
        <v>527670</v>
      </c>
      <c r="I165" s="349">
        <v>3330672</v>
      </c>
      <c r="J165" s="178">
        <v>63500</v>
      </c>
      <c r="K165" s="349">
        <v>3394172</v>
      </c>
    </row>
    <row r="166" spans="2:12" x14ac:dyDescent="0.35">
      <c r="B166" s="193" t="s">
        <v>186</v>
      </c>
      <c r="D166" s="175" t="s">
        <v>19</v>
      </c>
      <c r="E166" s="175" t="s">
        <v>19</v>
      </c>
      <c r="F166" s="175" t="s">
        <v>19</v>
      </c>
      <c r="G166" s="175" t="s">
        <v>19</v>
      </c>
      <c r="H166" s="175">
        <v>17811</v>
      </c>
      <c r="I166" s="369">
        <v>17811</v>
      </c>
      <c r="J166" s="175">
        <v>-143</v>
      </c>
      <c r="K166" s="366">
        <v>17668</v>
      </c>
    </row>
    <row r="167" spans="2:12" x14ac:dyDescent="0.35">
      <c r="B167" s="193" t="s">
        <v>77</v>
      </c>
      <c r="D167" s="230" t="s">
        <v>19</v>
      </c>
      <c r="E167" s="230" t="s">
        <v>19</v>
      </c>
      <c r="F167" s="230" t="s">
        <v>19</v>
      </c>
      <c r="G167" s="230">
        <v>2065</v>
      </c>
      <c r="H167" s="230" t="s">
        <v>19</v>
      </c>
      <c r="I167" s="371">
        <v>2065</v>
      </c>
      <c r="J167" s="230" t="s">
        <v>19</v>
      </c>
      <c r="K167" s="366">
        <v>2065</v>
      </c>
    </row>
    <row r="168" spans="2:12" x14ac:dyDescent="0.35">
      <c r="B168" s="194" t="s">
        <v>78</v>
      </c>
      <c r="D168" s="175" t="s">
        <v>19</v>
      </c>
      <c r="E168" s="175" t="s">
        <v>19</v>
      </c>
      <c r="F168" s="175" t="s">
        <v>19</v>
      </c>
      <c r="G168" s="175">
        <v>2065</v>
      </c>
      <c r="H168" s="175">
        <v>17811</v>
      </c>
      <c r="I168" s="349">
        <v>19876</v>
      </c>
      <c r="J168" s="175">
        <v>-143</v>
      </c>
      <c r="K168" s="349">
        <v>19733</v>
      </c>
    </row>
    <row r="169" spans="2:12" x14ac:dyDescent="0.35">
      <c r="B169" s="169" t="s">
        <v>189</v>
      </c>
      <c r="D169" s="230" t="s">
        <v>19</v>
      </c>
      <c r="E169" s="230" t="s">
        <v>19</v>
      </c>
      <c r="F169" s="230" t="s">
        <v>19</v>
      </c>
      <c r="G169" s="230" t="s">
        <v>19</v>
      </c>
      <c r="H169" s="230">
        <v>23357</v>
      </c>
      <c r="I169" s="367">
        <v>23357</v>
      </c>
      <c r="J169" s="230">
        <v>-63357</v>
      </c>
      <c r="K169" s="367">
        <v>-40000</v>
      </c>
    </row>
    <row r="170" spans="2:12" ht="15" thickBot="1" x14ac:dyDescent="0.4">
      <c r="B170" s="60" t="s">
        <v>254</v>
      </c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53">
        <v>3373905</v>
      </c>
      <c r="J170" s="209" t="s">
        <v>19</v>
      </c>
      <c r="K170" s="353">
        <v>3373905</v>
      </c>
    </row>
    <row r="171" spans="2:12" x14ac:dyDescent="0.35">
      <c r="B171" s="61"/>
    </row>
    <row r="173" spans="2:12" ht="15" thickBot="1" x14ac:dyDescent="0.4">
      <c r="B173" s="158" t="s">
        <v>199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72"/>
      <c r="D174" s="373"/>
      <c r="E174" s="373"/>
      <c r="F174" s="526" t="s">
        <v>46</v>
      </c>
      <c r="G174" s="527"/>
      <c r="H174" s="373"/>
      <c r="I174" s="373"/>
      <c r="J174" s="373"/>
      <c r="K174" s="373"/>
      <c r="L174" s="373"/>
    </row>
    <row r="175" spans="2:12" ht="75.5" thickBot="1" x14ac:dyDescent="0.4">
      <c r="B175" s="372"/>
      <c r="D175" s="374" t="s">
        <v>44</v>
      </c>
      <c r="E175" s="374" t="s">
        <v>45</v>
      </c>
      <c r="F175" s="374" t="s">
        <v>194</v>
      </c>
      <c r="G175" s="375" t="s">
        <v>195</v>
      </c>
      <c r="H175" s="374" t="s">
        <v>190</v>
      </c>
      <c r="I175" s="374" t="s">
        <v>136</v>
      </c>
      <c r="J175" s="374" t="s">
        <v>139</v>
      </c>
      <c r="K175" s="374" t="s">
        <v>73</v>
      </c>
      <c r="L175" s="374" t="s">
        <v>74</v>
      </c>
    </row>
    <row r="176" spans="2:12" x14ac:dyDescent="0.35">
      <c r="B176" s="372"/>
      <c r="D176" s="373" t="s">
        <v>1</v>
      </c>
      <c r="E176" s="376" t="s">
        <v>382</v>
      </c>
      <c r="F176" s="373" t="s">
        <v>1</v>
      </c>
      <c r="G176" s="373" t="s">
        <v>1</v>
      </c>
      <c r="H176" s="373" t="s">
        <v>1</v>
      </c>
      <c r="I176" s="373" t="s">
        <v>1</v>
      </c>
      <c r="J176" s="373" t="s">
        <v>1</v>
      </c>
      <c r="K176" s="373" t="s">
        <v>1</v>
      </c>
      <c r="L176" s="373" t="s">
        <v>1</v>
      </c>
    </row>
    <row r="177" spans="2:12" x14ac:dyDescent="0.35">
      <c r="B177" s="301"/>
      <c r="D177" s="297"/>
      <c r="E177" s="297"/>
      <c r="F177" s="297"/>
      <c r="G177" s="297"/>
      <c r="H177" s="297"/>
      <c r="I177" s="297"/>
      <c r="J177" s="9"/>
      <c r="K177" s="308"/>
      <c r="L177" s="9"/>
    </row>
    <row r="178" spans="2:12" x14ac:dyDescent="0.35">
      <c r="B178" s="158" t="s">
        <v>277</v>
      </c>
      <c r="D178" s="292">
        <v>2166901</v>
      </c>
      <c r="E178" s="292">
        <v>692761</v>
      </c>
      <c r="F178" s="292">
        <v>-16182</v>
      </c>
      <c r="G178" s="292">
        <v>-210</v>
      </c>
      <c r="H178" s="292" t="s">
        <v>19</v>
      </c>
      <c r="I178" s="292">
        <v>603247</v>
      </c>
      <c r="J178" s="377">
        <v>3446517</v>
      </c>
      <c r="K178" s="292">
        <v>62377</v>
      </c>
      <c r="L178" s="377">
        <v>3508894</v>
      </c>
    </row>
    <row r="179" spans="2:12" x14ac:dyDescent="0.35">
      <c r="B179" s="195" t="s">
        <v>186</v>
      </c>
      <c r="D179" s="293" t="s">
        <v>19</v>
      </c>
      <c r="E179" s="293" t="s">
        <v>19</v>
      </c>
      <c r="F179" s="293" t="s">
        <v>19</v>
      </c>
      <c r="G179" s="293" t="s">
        <v>19</v>
      </c>
      <c r="H179" s="293" t="s">
        <v>19</v>
      </c>
      <c r="I179" s="293">
        <v>126737</v>
      </c>
      <c r="J179" s="377">
        <v>126737</v>
      </c>
      <c r="K179" s="292">
        <v>1412</v>
      </c>
      <c r="L179" s="377">
        <v>128149</v>
      </c>
    </row>
    <row r="180" spans="2:12" ht="15" thickBot="1" x14ac:dyDescent="0.4">
      <c r="B180" s="195" t="s">
        <v>196</v>
      </c>
      <c r="D180" s="294" t="s">
        <v>19</v>
      </c>
      <c r="E180" s="294" t="s">
        <v>19</v>
      </c>
      <c r="F180" s="294" t="s">
        <v>19</v>
      </c>
      <c r="G180" s="294">
        <v>-579</v>
      </c>
      <c r="H180" s="294" t="s">
        <v>19</v>
      </c>
      <c r="I180" s="294" t="s">
        <v>19</v>
      </c>
      <c r="J180" s="366">
        <v>-579</v>
      </c>
      <c r="K180" s="175">
        <v>-464</v>
      </c>
      <c r="L180" s="366">
        <v>-1043</v>
      </c>
    </row>
    <row r="181" spans="2:12" x14ac:dyDescent="0.35">
      <c r="B181" s="196" t="s">
        <v>78</v>
      </c>
      <c r="D181" s="295" t="s">
        <v>19</v>
      </c>
      <c r="E181" s="295" t="s">
        <v>19</v>
      </c>
      <c r="F181" s="295" t="s">
        <v>19</v>
      </c>
      <c r="G181" s="295">
        <v>-579</v>
      </c>
      <c r="H181" s="295" t="s">
        <v>19</v>
      </c>
      <c r="I181" s="295">
        <v>126737</v>
      </c>
      <c r="J181" s="378">
        <v>126158</v>
      </c>
      <c r="K181" s="296">
        <v>948</v>
      </c>
      <c r="L181" s="378">
        <v>127106</v>
      </c>
    </row>
    <row r="182" spans="2:12" x14ac:dyDescent="0.35">
      <c r="B182" s="195" t="s">
        <v>79</v>
      </c>
      <c r="D182" s="297">
        <v>72445</v>
      </c>
      <c r="E182" s="297">
        <v>25529</v>
      </c>
      <c r="F182" s="297" t="s">
        <v>19</v>
      </c>
      <c r="G182" s="297" t="s">
        <v>19</v>
      </c>
      <c r="H182" s="297" t="s">
        <v>19</v>
      </c>
      <c r="I182" s="297" t="s">
        <v>19</v>
      </c>
      <c r="J182" s="377">
        <v>97974</v>
      </c>
      <c r="K182" s="297" t="s">
        <v>19</v>
      </c>
      <c r="L182" s="377">
        <v>97974</v>
      </c>
    </row>
    <row r="183" spans="2:12" x14ac:dyDescent="0.35">
      <c r="B183" s="195" t="s">
        <v>80</v>
      </c>
      <c r="D183" s="175" t="s">
        <v>19</v>
      </c>
      <c r="E183" s="175" t="s">
        <v>19</v>
      </c>
      <c r="F183" s="175" t="s">
        <v>19</v>
      </c>
      <c r="G183" s="175" t="s">
        <v>19</v>
      </c>
      <c r="H183" s="175" t="s">
        <v>19</v>
      </c>
      <c r="I183" s="175">
        <v>-137496</v>
      </c>
      <c r="J183" s="366">
        <v>-137496</v>
      </c>
      <c r="K183" s="297" t="s">
        <v>19</v>
      </c>
      <c r="L183" s="366">
        <v>-137496</v>
      </c>
    </row>
    <row r="184" spans="2:12" x14ac:dyDescent="0.35">
      <c r="B184" s="195" t="s">
        <v>147</v>
      </c>
      <c r="D184" s="298" t="s">
        <v>19</v>
      </c>
      <c r="E184" s="175">
        <v>-100015</v>
      </c>
      <c r="F184" s="298" t="s">
        <v>19</v>
      </c>
      <c r="G184" s="298" t="s">
        <v>19</v>
      </c>
      <c r="H184" s="298" t="s">
        <v>19</v>
      </c>
      <c r="I184" s="298" t="s">
        <v>19</v>
      </c>
      <c r="J184" s="366">
        <v>-100015</v>
      </c>
      <c r="K184" s="297" t="s">
        <v>19</v>
      </c>
      <c r="L184" s="366">
        <v>-100015</v>
      </c>
    </row>
    <row r="185" spans="2:12" ht="15" thickBot="1" x14ac:dyDescent="0.4">
      <c r="B185" s="195" t="s">
        <v>81</v>
      </c>
      <c r="D185" s="293" t="s">
        <v>19</v>
      </c>
      <c r="E185" s="293">
        <v>7527</v>
      </c>
      <c r="F185" s="293" t="s">
        <v>19</v>
      </c>
      <c r="G185" s="293" t="s">
        <v>19</v>
      </c>
      <c r="H185" s="293" t="s">
        <v>19</v>
      </c>
      <c r="I185" s="293">
        <v>-7527</v>
      </c>
      <c r="J185" s="373" t="s">
        <v>19</v>
      </c>
      <c r="K185" s="297" t="s">
        <v>19</v>
      </c>
      <c r="L185" s="373" t="s">
        <v>19</v>
      </c>
    </row>
    <row r="186" spans="2:12" ht="15" thickBot="1" x14ac:dyDescent="0.4">
      <c r="B186" s="158" t="s">
        <v>281</v>
      </c>
      <c r="D186" s="299">
        <v>2239346</v>
      </c>
      <c r="E186" s="299">
        <v>625802</v>
      </c>
      <c r="F186" s="299">
        <v>-16182</v>
      </c>
      <c r="G186" s="299">
        <v>-789</v>
      </c>
      <c r="H186" s="299" t="s">
        <v>19</v>
      </c>
      <c r="I186" s="299">
        <v>584961</v>
      </c>
      <c r="J186" s="379">
        <v>3433138</v>
      </c>
      <c r="K186" s="299">
        <v>63325</v>
      </c>
      <c r="L186" s="379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80"/>
      <c r="K187" s="5"/>
      <c r="L187" s="380"/>
    </row>
    <row r="188" spans="2:12" x14ac:dyDescent="0.35">
      <c r="B188" s="158" t="s">
        <v>279</v>
      </c>
      <c r="D188" s="292">
        <v>2239346</v>
      </c>
      <c r="E188" s="292">
        <v>615343</v>
      </c>
      <c r="F188" s="292">
        <v>-50056</v>
      </c>
      <c r="G188" s="292">
        <v>-1631</v>
      </c>
      <c r="H188" s="292" t="s">
        <v>19</v>
      </c>
      <c r="I188" s="292">
        <v>527670</v>
      </c>
      <c r="J188" s="377">
        <v>3330672</v>
      </c>
      <c r="K188" s="292">
        <v>63500</v>
      </c>
      <c r="L188" s="377">
        <v>3394172</v>
      </c>
    </row>
    <row r="189" spans="2:12" x14ac:dyDescent="0.35">
      <c r="B189" s="195" t="s">
        <v>186</v>
      </c>
      <c r="D189" s="293" t="s">
        <v>19</v>
      </c>
      <c r="E189" s="293" t="s">
        <v>19</v>
      </c>
      <c r="F189" s="293" t="s">
        <v>19</v>
      </c>
      <c r="G189" s="293" t="s">
        <v>19</v>
      </c>
      <c r="H189" s="293" t="s">
        <v>19</v>
      </c>
      <c r="I189" s="293">
        <v>156228</v>
      </c>
      <c r="J189" s="377">
        <v>156228</v>
      </c>
      <c r="K189" s="175">
        <v>-143</v>
      </c>
      <c r="L189" s="377">
        <v>156085</v>
      </c>
    </row>
    <row r="190" spans="2:12" ht="15" thickBot="1" x14ac:dyDescent="0.4">
      <c r="B190" s="195" t="s">
        <v>196</v>
      </c>
      <c r="D190" s="54" t="s">
        <v>19</v>
      </c>
      <c r="E190" s="54" t="s">
        <v>19</v>
      </c>
      <c r="F190" s="54">
        <v>51547</v>
      </c>
      <c r="G190" s="54">
        <v>1432</v>
      </c>
      <c r="H190" s="54">
        <v>13504</v>
      </c>
      <c r="I190" s="54" t="s">
        <v>19</v>
      </c>
      <c r="J190" s="381">
        <v>66483</v>
      </c>
      <c r="K190" s="54" t="s">
        <v>19</v>
      </c>
      <c r="L190" s="381">
        <v>66483</v>
      </c>
    </row>
    <row r="191" spans="2:12" x14ac:dyDescent="0.35">
      <c r="B191" s="196" t="s">
        <v>78</v>
      </c>
      <c r="D191" s="300" t="s">
        <v>19</v>
      </c>
      <c r="E191" s="300" t="s">
        <v>19</v>
      </c>
      <c r="F191" s="300">
        <v>51547</v>
      </c>
      <c r="G191" s="300">
        <v>1432</v>
      </c>
      <c r="H191" s="300">
        <v>13504</v>
      </c>
      <c r="I191" s="300">
        <v>156228</v>
      </c>
      <c r="J191" s="378">
        <v>222711</v>
      </c>
      <c r="K191" s="295">
        <v>-143</v>
      </c>
      <c r="L191" s="378">
        <v>222568</v>
      </c>
    </row>
    <row r="192" spans="2:12" x14ac:dyDescent="0.35">
      <c r="B192" s="195" t="s">
        <v>80</v>
      </c>
      <c r="D192" s="175" t="s">
        <v>19</v>
      </c>
      <c r="E192" s="175" t="s">
        <v>19</v>
      </c>
      <c r="F192" s="175" t="s">
        <v>19</v>
      </c>
      <c r="G192" s="175" t="s">
        <v>19</v>
      </c>
      <c r="H192" s="175" t="s">
        <v>19</v>
      </c>
      <c r="I192" s="175">
        <v>-110176</v>
      </c>
      <c r="J192" s="366">
        <v>-110176</v>
      </c>
      <c r="K192" s="175" t="s">
        <v>19</v>
      </c>
      <c r="L192" s="366">
        <v>-110176</v>
      </c>
    </row>
    <row r="193" spans="2:12" x14ac:dyDescent="0.35">
      <c r="B193" s="195" t="s">
        <v>189</v>
      </c>
      <c r="D193" s="293" t="s">
        <v>19</v>
      </c>
      <c r="E193" s="293" t="s">
        <v>19</v>
      </c>
      <c r="F193" s="293" t="s">
        <v>19</v>
      </c>
      <c r="G193" s="293" t="s">
        <v>19</v>
      </c>
      <c r="H193" s="293" t="s">
        <v>19</v>
      </c>
      <c r="I193" s="293">
        <v>23357</v>
      </c>
      <c r="J193" s="377">
        <v>23357</v>
      </c>
      <c r="K193" s="175">
        <v>-63357</v>
      </c>
      <c r="L193" s="377">
        <v>-40000</v>
      </c>
    </row>
    <row r="194" spans="2:12" ht="15" thickBot="1" x14ac:dyDescent="0.4">
      <c r="B194" s="195" t="s">
        <v>81</v>
      </c>
      <c r="D194" s="175" t="s">
        <v>19</v>
      </c>
      <c r="E194" s="175">
        <v>4064</v>
      </c>
      <c r="F194" s="175" t="s">
        <v>19</v>
      </c>
      <c r="G194" s="175" t="s">
        <v>19</v>
      </c>
      <c r="H194" s="175" t="s">
        <v>19</v>
      </c>
      <c r="I194" s="175">
        <v>-4064</v>
      </c>
      <c r="J194" s="373" t="s">
        <v>19</v>
      </c>
      <c r="K194" s="298" t="s">
        <v>19</v>
      </c>
      <c r="L194" s="373" t="s">
        <v>19</v>
      </c>
    </row>
    <row r="195" spans="2:12" ht="15" thickBot="1" x14ac:dyDescent="0.4">
      <c r="B195" s="158" t="s">
        <v>282</v>
      </c>
      <c r="D195" s="299">
        <v>2239346</v>
      </c>
      <c r="E195" s="299">
        <v>619407</v>
      </c>
      <c r="F195" s="299">
        <v>1491</v>
      </c>
      <c r="G195" s="299">
        <v>-199</v>
      </c>
      <c r="H195" s="299">
        <v>13504</v>
      </c>
      <c r="I195" s="299">
        <v>593015</v>
      </c>
      <c r="J195" s="379">
        <v>3466564</v>
      </c>
      <c r="K195" s="299" t="s">
        <v>19</v>
      </c>
      <c r="L195" s="379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8" t="s">
        <v>265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72"/>
      <c r="D198" s="373"/>
      <c r="E198" s="373"/>
      <c r="F198" s="526" t="s">
        <v>46</v>
      </c>
      <c r="G198" s="527"/>
      <c r="H198" s="373"/>
      <c r="I198" s="373"/>
      <c r="J198" s="373"/>
      <c r="K198" s="373"/>
      <c r="L198" s="373"/>
    </row>
    <row r="199" spans="2:12" ht="75.5" thickBot="1" x14ac:dyDescent="0.4">
      <c r="B199" s="372"/>
      <c r="D199" s="374" t="s">
        <v>44</v>
      </c>
      <c r="E199" s="374" t="s">
        <v>45</v>
      </c>
      <c r="F199" s="374" t="s">
        <v>194</v>
      </c>
      <c r="G199" s="375" t="s">
        <v>195</v>
      </c>
      <c r="H199" s="374" t="s">
        <v>190</v>
      </c>
      <c r="I199" s="374" t="s">
        <v>136</v>
      </c>
      <c r="J199" s="374" t="s">
        <v>139</v>
      </c>
      <c r="K199" s="374" t="s">
        <v>73</v>
      </c>
      <c r="L199" s="374" t="s">
        <v>74</v>
      </c>
    </row>
    <row r="200" spans="2:12" x14ac:dyDescent="0.35">
      <c r="B200" s="372"/>
      <c r="D200" s="373" t="s">
        <v>1</v>
      </c>
      <c r="E200" s="376" t="s">
        <v>382</v>
      </c>
      <c r="F200" s="373" t="s">
        <v>1</v>
      </c>
      <c r="G200" s="373" t="s">
        <v>1</v>
      </c>
      <c r="H200" s="373" t="s">
        <v>1</v>
      </c>
      <c r="I200" s="373" t="s">
        <v>1</v>
      </c>
      <c r="J200" s="373" t="s">
        <v>1</v>
      </c>
      <c r="K200" s="373" t="s">
        <v>1</v>
      </c>
      <c r="L200" s="373" t="s">
        <v>1</v>
      </c>
    </row>
    <row r="201" spans="2:12" x14ac:dyDescent="0.35">
      <c r="B201" s="301"/>
      <c r="D201" s="297"/>
      <c r="E201" s="297"/>
      <c r="F201" s="297"/>
      <c r="G201" s="297"/>
      <c r="H201" s="297"/>
      <c r="I201" s="297"/>
      <c r="J201" s="9"/>
      <c r="K201" s="308"/>
      <c r="L201" s="9"/>
    </row>
    <row r="202" spans="2:12" x14ac:dyDescent="0.35">
      <c r="B202" s="158" t="s">
        <v>277</v>
      </c>
      <c r="D202" s="292">
        <v>2166901</v>
      </c>
      <c r="E202" s="292">
        <v>692761</v>
      </c>
      <c r="F202" s="178">
        <v>-16182</v>
      </c>
      <c r="G202" s="178">
        <v>-210</v>
      </c>
      <c r="H202" s="297" t="s">
        <v>19</v>
      </c>
      <c r="I202" s="292">
        <v>603247</v>
      </c>
      <c r="J202" s="377">
        <v>3446517</v>
      </c>
      <c r="K202" s="292">
        <v>62377</v>
      </c>
      <c r="L202" s="377">
        <v>3508894</v>
      </c>
    </row>
    <row r="203" spans="2:12" x14ac:dyDescent="0.35">
      <c r="B203" s="195" t="s">
        <v>186</v>
      </c>
      <c r="D203" s="298" t="s">
        <v>19</v>
      </c>
      <c r="E203" s="298" t="s">
        <v>19</v>
      </c>
      <c r="F203" s="298" t="s">
        <v>19</v>
      </c>
      <c r="G203" s="298" t="s">
        <v>19</v>
      </c>
      <c r="H203" s="298" t="s">
        <v>19</v>
      </c>
      <c r="I203" s="293">
        <v>225789</v>
      </c>
      <c r="J203" s="377">
        <v>225789</v>
      </c>
      <c r="K203" s="292">
        <v>1599</v>
      </c>
      <c r="L203" s="377">
        <v>227388</v>
      </c>
    </row>
    <row r="204" spans="2:12" ht="15" thickBot="1" x14ac:dyDescent="0.4">
      <c r="B204" s="195" t="s">
        <v>196</v>
      </c>
      <c r="D204" s="54" t="s">
        <v>19</v>
      </c>
      <c r="E204" s="54" t="s">
        <v>19</v>
      </c>
      <c r="F204" s="54" t="s">
        <v>19</v>
      </c>
      <c r="G204" s="302">
        <v>-1059</v>
      </c>
      <c r="H204" s="54" t="s">
        <v>19</v>
      </c>
      <c r="I204" s="294" t="s">
        <v>19</v>
      </c>
      <c r="J204" s="366">
        <v>-1059</v>
      </c>
      <c r="K204" s="175">
        <v>-846</v>
      </c>
      <c r="L204" s="366">
        <v>-1905</v>
      </c>
    </row>
    <row r="205" spans="2:12" x14ac:dyDescent="0.35">
      <c r="B205" s="196" t="s">
        <v>78</v>
      </c>
      <c r="D205" s="295" t="s">
        <v>19</v>
      </c>
      <c r="E205" s="295" t="s">
        <v>19</v>
      </c>
      <c r="F205" s="295" t="s">
        <v>19</v>
      </c>
      <c r="G205" s="295">
        <v>-1059</v>
      </c>
      <c r="H205" s="295" t="s">
        <v>19</v>
      </c>
      <c r="I205" s="295">
        <v>225789</v>
      </c>
      <c r="J205" s="378">
        <v>224730</v>
      </c>
      <c r="K205" s="296">
        <v>753</v>
      </c>
      <c r="L205" s="378">
        <v>225483</v>
      </c>
    </row>
    <row r="206" spans="2:12" x14ac:dyDescent="0.35">
      <c r="B206" s="195" t="s">
        <v>79</v>
      </c>
      <c r="D206" s="293">
        <v>72445</v>
      </c>
      <c r="E206" s="293">
        <v>25529</v>
      </c>
      <c r="F206" s="298" t="s">
        <v>19</v>
      </c>
      <c r="G206" s="298" t="s">
        <v>19</v>
      </c>
      <c r="H206" s="298" t="s">
        <v>19</v>
      </c>
      <c r="I206" s="297" t="s">
        <v>19</v>
      </c>
      <c r="J206" s="377">
        <v>97974</v>
      </c>
      <c r="K206" s="297" t="s">
        <v>19</v>
      </c>
      <c r="L206" s="377">
        <v>97974</v>
      </c>
    </row>
    <row r="207" spans="2:12" x14ac:dyDescent="0.35">
      <c r="B207" s="195" t="s">
        <v>80</v>
      </c>
      <c r="D207" s="298" t="s">
        <v>19</v>
      </c>
      <c r="E207" s="298" t="s">
        <v>19</v>
      </c>
      <c r="F207" s="298" t="s">
        <v>19</v>
      </c>
      <c r="G207" s="298" t="s">
        <v>19</v>
      </c>
      <c r="H207" s="298" t="s">
        <v>19</v>
      </c>
      <c r="I207" s="175">
        <v>-137496</v>
      </c>
      <c r="J207" s="366">
        <v>-137496</v>
      </c>
      <c r="K207" s="297" t="s">
        <v>19</v>
      </c>
      <c r="L207" s="366">
        <v>-137496</v>
      </c>
    </row>
    <row r="208" spans="2:12" x14ac:dyDescent="0.35">
      <c r="B208" s="195" t="s">
        <v>147</v>
      </c>
      <c r="D208" s="298" t="s">
        <v>19</v>
      </c>
      <c r="E208" s="175">
        <v>-100015</v>
      </c>
      <c r="F208" s="298" t="s">
        <v>19</v>
      </c>
      <c r="G208" s="298" t="s">
        <v>19</v>
      </c>
      <c r="H208" s="298" t="s">
        <v>19</v>
      </c>
      <c r="I208" s="298" t="s">
        <v>19</v>
      </c>
      <c r="J208" s="366">
        <v>-100015</v>
      </c>
      <c r="K208" s="297" t="s">
        <v>19</v>
      </c>
      <c r="L208" s="366">
        <v>-100015</v>
      </c>
    </row>
    <row r="209" spans="2:12" ht="15" thickBot="1" x14ac:dyDescent="0.4">
      <c r="B209" s="195" t="s">
        <v>81</v>
      </c>
      <c r="D209" s="298" t="s">
        <v>19</v>
      </c>
      <c r="E209" s="175">
        <v>-2932</v>
      </c>
      <c r="F209" s="298" t="s">
        <v>19</v>
      </c>
      <c r="G209" s="298" t="s">
        <v>19</v>
      </c>
      <c r="H209" s="298" t="s">
        <v>19</v>
      </c>
      <c r="I209" s="293">
        <v>2932</v>
      </c>
      <c r="J209" s="373" t="s">
        <v>19</v>
      </c>
      <c r="K209" s="297" t="s">
        <v>19</v>
      </c>
      <c r="L209" s="373" t="s">
        <v>19</v>
      </c>
    </row>
    <row r="210" spans="2:12" ht="15" thickBot="1" x14ac:dyDescent="0.4">
      <c r="B210" s="158" t="s">
        <v>278</v>
      </c>
      <c r="D210" s="342">
        <v>2239346</v>
      </c>
      <c r="E210" s="342">
        <v>615343</v>
      </c>
      <c r="F210" s="342">
        <v>-16182</v>
      </c>
      <c r="G210" s="342">
        <v>-1269</v>
      </c>
      <c r="H210" s="342" t="s">
        <v>19</v>
      </c>
      <c r="I210" s="342">
        <v>694472</v>
      </c>
      <c r="J210" s="379">
        <v>3531710</v>
      </c>
      <c r="K210" s="299">
        <v>63130</v>
      </c>
      <c r="L210" s="379">
        <v>3594840</v>
      </c>
    </row>
    <row r="211" spans="2:12" ht="15" thickTop="1" x14ac:dyDescent="0.35">
      <c r="B211" s="5"/>
      <c r="D211" s="5"/>
      <c r="E211" s="5"/>
      <c r="F211" s="5"/>
      <c r="G211" s="5"/>
      <c r="H211" s="304"/>
      <c r="I211" s="5"/>
      <c r="J211" s="380"/>
      <c r="K211" s="5"/>
      <c r="L211" s="380"/>
    </row>
    <row r="212" spans="2:12" x14ac:dyDescent="0.35">
      <c r="B212" s="158" t="s">
        <v>279</v>
      </c>
      <c r="D212" s="292">
        <v>2239346</v>
      </c>
      <c r="E212" s="292">
        <v>615343</v>
      </c>
      <c r="F212" s="178">
        <v>-50056</v>
      </c>
      <c r="G212" s="178">
        <v>-1631</v>
      </c>
      <c r="H212" s="297" t="s">
        <v>19</v>
      </c>
      <c r="I212" s="292">
        <v>527670</v>
      </c>
      <c r="J212" s="377">
        <v>3330672</v>
      </c>
      <c r="K212" s="292">
        <v>63500</v>
      </c>
      <c r="L212" s="377">
        <v>3394172</v>
      </c>
    </row>
    <row r="213" spans="2:12" x14ac:dyDescent="0.35">
      <c r="B213" s="195" t="s">
        <v>186</v>
      </c>
      <c r="D213" s="298" t="s">
        <v>19</v>
      </c>
      <c r="E213" s="298" t="s">
        <v>19</v>
      </c>
      <c r="F213" s="298" t="s">
        <v>19</v>
      </c>
      <c r="G213" s="298" t="s">
        <v>19</v>
      </c>
      <c r="H213" s="298" t="s">
        <v>19</v>
      </c>
      <c r="I213" s="293">
        <v>220643</v>
      </c>
      <c r="J213" s="377">
        <v>220643</v>
      </c>
      <c r="K213" s="175">
        <v>-143</v>
      </c>
      <c r="L213" s="377">
        <v>220500</v>
      </c>
    </row>
    <row r="214" spans="2:12" ht="15" thickBot="1" x14ac:dyDescent="0.4">
      <c r="B214" s="195" t="s">
        <v>196</v>
      </c>
      <c r="D214" s="54" t="s">
        <v>19</v>
      </c>
      <c r="E214" s="54" t="s">
        <v>19</v>
      </c>
      <c r="F214" s="302">
        <v>51547</v>
      </c>
      <c r="G214" s="54">
        <v>413</v>
      </c>
      <c r="H214" s="302">
        <v>23689</v>
      </c>
      <c r="I214" s="54" t="s">
        <v>19</v>
      </c>
      <c r="J214" s="381">
        <v>75649</v>
      </c>
      <c r="K214" s="54" t="s">
        <v>19</v>
      </c>
      <c r="L214" s="381">
        <v>75649</v>
      </c>
    </row>
    <row r="215" spans="2:12" x14ac:dyDescent="0.35">
      <c r="B215" s="196" t="s">
        <v>78</v>
      </c>
      <c r="D215" s="296" t="s">
        <v>19</v>
      </c>
      <c r="E215" s="296" t="s">
        <v>19</v>
      </c>
      <c r="F215" s="300">
        <v>51547</v>
      </c>
      <c r="G215" s="296">
        <v>413</v>
      </c>
      <c r="H215" s="300">
        <v>23689</v>
      </c>
      <c r="I215" s="300">
        <v>220643</v>
      </c>
      <c r="J215" s="378">
        <v>296292</v>
      </c>
      <c r="K215" s="295">
        <v>-143</v>
      </c>
      <c r="L215" s="378">
        <v>296149</v>
      </c>
    </row>
    <row r="216" spans="2:12" x14ac:dyDescent="0.35">
      <c r="B216" s="195" t="s">
        <v>80</v>
      </c>
      <c r="D216" s="298" t="s">
        <v>19</v>
      </c>
      <c r="E216" s="298" t="s">
        <v>19</v>
      </c>
      <c r="F216" s="298" t="s">
        <v>19</v>
      </c>
      <c r="G216" s="298" t="s">
        <v>19</v>
      </c>
      <c r="H216" s="298" t="s">
        <v>19</v>
      </c>
      <c r="I216" s="175">
        <v>-110176</v>
      </c>
      <c r="J216" s="366">
        <v>-110176</v>
      </c>
      <c r="K216" s="175" t="s">
        <v>19</v>
      </c>
      <c r="L216" s="366">
        <v>-110176</v>
      </c>
    </row>
    <row r="217" spans="2:12" x14ac:dyDescent="0.35">
      <c r="B217" s="195" t="s">
        <v>189</v>
      </c>
      <c r="D217" s="298" t="s">
        <v>19</v>
      </c>
      <c r="E217" s="298" t="s">
        <v>19</v>
      </c>
      <c r="F217" s="298" t="s">
        <v>19</v>
      </c>
      <c r="G217" s="298" t="s">
        <v>19</v>
      </c>
      <c r="H217" s="298" t="s">
        <v>19</v>
      </c>
      <c r="I217" s="293">
        <v>23357</v>
      </c>
      <c r="J217" s="377">
        <v>23357</v>
      </c>
      <c r="K217" s="175">
        <v>-63357</v>
      </c>
      <c r="L217" s="377">
        <v>-40000</v>
      </c>
    </row>
    <row r="218" spans="2:12" ht="15" thickBot="1" x14ac:dyDescent="0.4">
      <c r="B218" s="195" t="s">
        <v>81</v>
      </c>
      <c r="D218" s="298" t="s">
        <v>19</v>
      </c>
      <c r="E218" s="293">
        <v>4064</v>
      </c>
      <c r="F218" s="298" t="s">
        <v>19</v>
      </c>
      <c r="G218" s="298" t="s">
        <v>19</v>
      </c>
      <c r="H218" s="298" t="s">
        <v>19</v>
      </c>
      <c r="I218" s="175">
        <v>-4064</v>
      </c>
      <c r="J218" s="373" t="s">
        <v>19</v>
      </c>
      <c r="K218" s="298" t="s">
        <v>19</v>
      </c>
      <c r="L218" s="373" t="s">
        <v>19</v>
      </c>
    </row>
    <row r="219" spans="2:12" ht="15" thickBot="1" x14ac:dyDescent="0.4">
      <c r="B219" s="158" t="s">
        <v>280</v>
      </c>
      <c r="D219" s="299">
        <v>2239346</v>
      </c>
      <c r="E219" s="299">
        <v>619407</v>
      </c>
      <c r="F219" s="299">
        <v>1491</v>
      </c>
      <c r="G219" s="281">
        <v>-1218</v>
      </c>
      <c r="H219" s="299">
        <v>23689</v>
      </c>
      <c r="I219" s="299">
        <v>657430</v>
      </c>
      <c r="J219" s="382">
        <v>3540145</v>
      </c>
      <c r="K219" s="303" t="s">
        <v>19</v>
      </c>
      <c r="L219" s="382">
        <v>3540145</v>
      </c>
    </row>
    <row r="220" spans="2:12" ht="15" thickTop="1" x14ac:dyDescent="0.35"/>
    <row r="222" spans="2:12" ht="15" thickBot="1" x14ac:dyDescent="0.4">
      <c r="B222" s="158" t="s">
        <v>284</v>
      </c>
    </row>
    <row r="223" spans="2:12" ht="13.5" customHeight="1" thickBot="1" x14ac:dyDescent="0.4">
      <c r="B223" s="372"/>
      <c r="D223" s="373"/>
      <c r="E223" s="373"/>
      <c r="F223" s="526" t="s">
        <v>46</v>
      </c>
      <c r="G223" s="527"/>
      <c r="H223" s="373"/>
      <c r="I223" s="373"/>
      <c r="J223" s="373"/>
      <c r="K223" s="373"/>
      <c r="L223" s="373"/>
    </row>
    <row r="224" spans="2:12" ht="75.5" thickBot="1" x14ac:dyDescent="0.4">
      <c r="B224" s="372"/>
      <c r="D224" s="374" t="s">
        <v>44</v>
      </c>
      <c r="E224" s="374" t="s">
        <v>45</v>
      </c>
      <c r="F224" s="374" t="s">
        <v>194</v>
      </c>
      <c r="G224" s="375" t="s">
        <v>195</v>
      </c>
      <c r="H224" s="374" t="s">
        <v>190</v>
      </c>
      <c r="I224" s="374" t="s">
        <v>136</v>
      </c>
      <c r="J224" s="374" t="s">
        <v>139</v>
      </c>
      <c r="K224" s="374" t="s">
        <v>73</v>
      </c>
      <c r="L224" s="374" t="s">
        <v>74</v>
      </c>
    </row>
    <row r="225" spans="2:12" x14ac:dyDescent="0.35">
      <c r="B225" s="372"/>
      <c r="D225" s="373" t="s">
        <v>1</v>
      </c>
      <c r="E225" s="376" t="s">
        <v>382</v>
      </c>
      <c r="F225" s="373" t="s">
        <v>1</v>
      </c>
      <c r="G225" s="373" t="s">
        <v>1</v>
      </c>
      <c r="H225" s="373" t="s">
        <v>1</v>
      </c>
      <c r="I225" s="373" t="s">
        <v>1</v>
      </c>
      <c r="J225" s="373" t="s">
        <v>1</v>
      </c>
      <c r="K225" s="373" t="s">
        <v>1</v>
      </c>
      <c r="L225" s="373" t="s">
        <v>1</v>
      </c>
    </row>
    <row r="226" spans="2:12" x14ac:dyDescent="0.35">
      <c r="B226" s="301"/>
      <c r="D226" s="297"/>
      <c r="E226" s="297"/>
      <c r="F226" s="297"/>
      <c r="G226" s="297"/>
      <c r="H226" s="297"/>
      <c r="I226" s="9"/>
      <c r="J226" s="308"/>
      <c r="K226" s="9"/>
    </row>
    <row r="227" spans="2:12" x14ac:dyDescent="0.35">
      <c r="B227" s="158" t="s">
        <v>361</v>
      </c>
      <c r="D227" s="292" t="s">
        <v>359</v>
      </c>
      <c r="E227" s="178" t="s">
        <v>360</v>
      </c>
      <c r="F227" s="178">
        <v>-16182</v>
      </c>
      <c r="G227" s="297">
        <v>-210</v>
      </c>
      <c r="H227" s="292" t="s">
        <v>19</v>
      </c>
      <c r="I227" s="292">
        <v>584301</v>
      </c>
      <c r="J227" s="377">
        <v>3427571</v>
      </c>
      <c r="K227" s="292">
        <v>62377</v>
      </c>
      <c r="L227" s="377">
        <v>3489948</v>
      </c>
    </row>
    <row r="228" spans="2:12" x14ac:dyDescent="0.35">
      <c r="B228" s="195" t="s">
        <v>75</v>
      </c>
      <c r="D228" s="298" t="s">
        <v>19</v>
      </c>
      <c r="E228" s="298" t="s">
        <v>19</v>
      </c>
      <c r="F228" s="298" t="s">
        <v>19</v>
      </c>
      <c r="G228" s="298" t="s">
        <v>19</v>
      </c>
      <c r="H228" s="293" t="s">
        <v>19</v>
      </c>
      <c r="I228" s="293" t="s">
        <v>316</v>
      </c>
      <c r="J228" s="377" t="s">
        <v>316</v>
      </c>
      <c r="K228" s="292" t="s">
        <v>317</v>
      </c>
      <c r="L228" s="377">
        <v>78282</v>
      </c>
    </row>
    <row r="229" spans="2:12" ht="15" thickBot="1" x14ac:dyDescent="0.4">
      <c r="B229" s="195" t="s">
        <v>362</v>
      </c>
      <c r="D229" s="54" t="s">
        <v>19</v>
      </c>
      <c r="E229" s="302" t="s">
        <v>19</v>
      </c>
      <c r="F229" s="302">
        <v>-30804</v>
      </c>
      <c r="G229" s="302">
        <v>-1421</v>
      </c>
      <c r="H229" s="294" t="s">
        <v>19</v>
      </c>
      <c r="I229" s="294" t="s">
        <v>19</v>
      </c>
      <c r="J229" s="366" t="s">
        <v>318</v>
      </c>
      <c r="K229" s="175" t="s">
        <v>154</v>
      </c>
      <c r="L229" s="366">
        <v>-33400</v>
      </c>
    </row>
    <row r="230" spans="2:12" x14ac:dyDescent="0.35">
      <c r="B230" s="196" t="s">
        <v>78</v>
      </c>
      <c r="D230" s="295" t="s">
        <v>19</v>
      </c>
      <c r="E230" s="295" t="s">
        <v>19</v>
      </c>
      <c r="F230" s="295">
        <v>-30804</v>
      </c>
      <c r="G230" s="295">
        <v>-1421</v>
      </c>
      <c r="H230" s="295" t="s">
        <v>19</v>
      </c>
      <c r="I230" s="295">
        <v>75984</v>
      </c>
      <c r="J230" s="378" t="s">
        <v>319</v>
      </c>
      <c r="K230" s="296">
        <v>1123</v>
      </c>
      <c r="L230" s="378">
        <v>44882</v>
      </c>
    </row>
    <row r="231" spans="2:12" x14ac:dyDescent="0.35">
      <c r="B231" s="195" t="s">
        <v>79</v>
      </c>
      <c r="D231" s="293" t="s">
        <v>320</v>
      </c>
      <c r="E231" s="298" t="s">
        <v>321</v>
      </c>
      <c r="F231" s="298" t="s">
        <v>19</v>
      </c>
      <c r="G231" s="298" t="s">
        <v>19</v>
      </c>
      <c r="H231" s="297" t="s">
        <v>19</v>
      </c>
      <c r="I231" s="297" t="s">
        <v>19</v>
      </c>
      <c r="J231" s="377" t="s">
        <v>322</v>
      </c>
      <c r="K231" s="297" t="s">
        <v>19</v>
      </c>
      <c r="L231" s="377">
        <v>97974</v>
      </c>
    </row>
    <row r="232" spans="2:12" x14ac:dyDescent="0.35">
      <c r="B232" s="195" t="s">
        <v>80</v>
      </c>
      <c r="D232" s="298" t="s">
        <v>19</v>
      </c>
      <c r="E232" s="298" t="s">
        <v>19</v>
      </c>
      <c r="F232" s="298" t="s">
        <v>19</v>
      </c>
      <c r="G232" s="298" t="s">
        <v>19</v>
      </c>
      <c r="H232" s="175" t="s">
        <v>19</v>
      </c>
      <c r="I232" s="175">
        <v>-137496</v>
      </c>
      <c r="J232" s="366">
        <v>-137496</v>
      </c>
      <c r="K232" s="297" t="s">
        <v>19</v>
      </c>
      <c r="L232" s="366">
        <v>-137496</v>
      </c>
    </row>
    <row r="233" spans="2:12" x14ac:dyDescent="0.35">
      <c r="B233" s="195" t="s">
        <v>147</v>
      </c>
      <c r="D233" s="175" t="s">
        <v>19</v>
      </c>
      <c r="E233" s="293">
        <v>-100015</v>
      </c>
      <c r="F233" s="298" t="s">
        <v>19</v>
      </c>
      <c r="G233" s="298" t="s">
        <v>19</v>
      </c>
      <c r="H233" s="298" t="s">
        <v>19</v>
      </c>
      <c r="I233" s="298" t="s">
        <v>19</v>
      </c>
      <c r="J233" s="366">
        <v>-100015</v>
      </c>
      <c r="K233" s="297" t="s">
        <v>19</v>
      </c>
      <c r="L233" s="366">
        <v>-100015</v>
      </c>
    </row>
    <row r="234" spans="2:12" ht="15" thickBot="1" x14ac:dyDescent="0.4">
      <c r="B234" s="195" t="s">
        <v>363</v>
      </c>
      <c r="D234" s="175" t="s">
        <v>19</v>
      </c>
      <c r="E234" s="293">
        <v>-2932</v>
      </c>
      <c r="F234" s="298" t="s">
        <v>19</v>
      </c>
      <c r="G234" s="298" t="s">
        <v>19</v>
      </c>
      <c r="H234" s="293" t="s">
        <v>19</v>
      </c>
      <c r="I234" s="293">
        <v>2932</v>
      </c>
      <c r="J234" s="377" t="s">
        <v>19</v>
      </c>
      <c r="K234" s="297" t="s">
        <v>19</v>
      </c>
      <c r="L234" s="373" t="s">
        <v>19</v>
      </c>
    </row>
    <row r="235" spans="2:12" ht="15" thickBot="1" x14ac:dyDescent="0.4">
      <c r="B235" s="158" t="s">
        <v>364</v>
      </c>
      <c r="D235" s="299">
        <v>2239346</v>
      </c>
      <c r="E235" s="299">
        <v>615343</v>
      </c>
      <c r="F235" s="299" t="s">
        <v>323</v>
      </c>
      <c r="G235" s="303" t="s">
        <v>159</v>
      </c>
      <c r="H235" s="299" t="s">
        <v>19</v>
      </c>
      <c r="I235" s="299">
        <v>525721</v>
      </c>
      <c r="J235" s="379">
        <v>3331793</v>
      </c>
      <c r="K235" s="299">
        <v>63500</v>
      </c>
      <c r="L235" s="379">
        <v>3395293</v>
      </c>
    </row>
    <row r="236" spans="2:12" ht="15" thickTop="1" x14ac:dyDescent="0.35">
      <c r="B236" s="5"/>
      <c r="D236" s="5"/>
      <c r="E236" s="5"/>
      <c r="F236" s="5"/>
      <c r="G236" s="304"/>
      <c r="H236" s="5"/>
      <c r="I236" s="5"/>
      <c r="J236" s="380"/>
      <c r="K236" s="5"/>
      <c r="L236" s="380"/>
    </row>
    <row r="237" spans="2:12" x14ac:dyDescent="0.35">
      <c r="B237" s="158" t="s">
        <v>365</v>
      </c>
      <c r="D237" s="292">
        <v>2239346</v>
      </c>
      <c r="E237" s="178" t="s">
        <v>287</v>
      </c>
      <c r="F237" s="178" t="s">
        <v>323</v>
      </c>
      <c r="G237" s="297" t="s">
        <v>159</v>
      </c>
      <c r="H237" s="292" t="s">
        <v>19</v>
      </c>
      <c r="I237" s="292">
        <v>525721</v>
      </c>
      <c r="J237" s="377">
        <v>3331793</v>
      </c>
      <c r="K237" s="292">
        <v>63500</v>
      </c>
      <c r="L237" s="377">
        <v>3395293</v>
      </c>
    </row>
    <row r="238" spans="2:12" x14ac:dyDescent="0.35">
      <c r="B238" s="195" t="s">
        <v>75</v>
      </c>
      <c r="D238" s="298" t="s">
        <v>19</v>
      </c>
      <c r="E238" s="298" t="s">
        <v>19</v>
      </c>
      <c r="F238" s="298" t="s">
        <v>19</v>
      </c>
      <c r="G238" s="298" t="s">
        <v>19</v>
      </c>
      <c r="H238" s="293" t="s">
        <v>19</v>
      </c>
      <c r="I238" s="293">
        <v>31554</v>
      </c>
      <c r="J238" s="377">
        <v>31554</v>
      </c>
      <c r="K238" s="175">
        <v>-143</v>
      </c>
      <c r="L238" s="377">
        <v>31411</v>
      </c>
    </row>
    <row r="239" spans="2:12" ht="15" thickBot="1" x14ac:dyDescent="0.4">
      <c r="B239" s="195" t="s">
        <v>362</v>
      </c>
      <c r="D239" s="54" t="s">
        <v>19</v>
      </c>
      <c r="E239" s="302" t="s">
        <v>19</v>
      </c>
      <c r="F239" s="302">
        <v>43106</v>
      </c>
      <c r="G239" s="302">
        <v>2732</v>
      </c>
      <c r="H239" s="302">
        <v>31500</v>
      </c>
      <c r="I239" s="54" t="s">
        <v>19</v>
      </c>
      <c r="J239" s="381">
        <v>77338</v>
      </c>
      <c r="K239" s="54" t="s">
        <v>19</v>
      </c>
      <c r="L239" s="381">
        <v>77338</v>
      </c>
    </row>
    <row r="240" spans="2:12" x14ac:dyDescent="0.35">
      <c r="B240" s="196" t="s">
        <v>78</v>
      </c>
      <c r="D240" s="296" t="s">
        <v>19</v>
      </c>
      <c r="E240" s="300" t="s">
        <v>19</v>
      </c>
      <c r="F240" s="300">
        <v>43106</v>
      </c>
      <c r="G240" s="300">
        <v>2732</v>
      </c>
      <c r="H240" s="300">
        <v>31500</v>
      </c>
      <c r="I240" s="300">
        <v>31554</v>
      </c>
      <c r="J240" s="378">
        <v>108892</v>
      </c>
      <c r="K240" s="295">
        <v>-143</v>
      </c>
      <c r="L240" s="378">
        <v>108749</v>
      </c>
    </row>
    <row r="241" spans="2:12" x14ac:dyDescent="0.35">
      <c r="B241" s="195" t="s">
        <v>80</v>
      </c>
      <c r="D241" s="298" t="s">
        <v>19</v>
      </c>
      <c r="E241" s="298" t="s">
        <v>19</v>
      </c>
      <c r="F241" s="298" t="s">
        <v>19</v>
      </c>
      <c r="G241" s="298" t="s">
        <v>19</v>
      </c>
      <c r="H241" s="175" t="s">
        <v>19</v>
      </c>
      <c r="I241" s="175">
        <v>-110176</v>
      </c>
      <c r="J241" s="366">
        <v>-110176</v>
      </c>
      <c r="K241" s="175" t="s">
        <v>19</v>
      </c>
      <c r="L241" s="366">
        <v>-110176</v>
      </c>
    </row>
    <row r="242" spans="2:12" x14ac:dyDescent="0.35">
      <c r="B242" s="195" t="s">
        <v>189</v>
      </c>
      <c r="D242" s="298" t="s">
        <v>19</v>
      </c>
      <c r="E242" s="298" t="s">
        <v>19</v>
      </c>
      <c r="F242" s="298" t="s">
        <v>19</v>
      </c>
      <c r="G242" s="298" t="s">
        <v>19</v>
      </c>
      <c r="H242" s="293" t="s">
        <v>19</v>
      </c>
      <c r="I242" s="293">
        <v>23357</v>
      </c>
      <c r="J242" s="377" t="s">
        <v>324</v>
      </c>
      <c r="K242" s="175">
        <v>-63357</v>
      </c>
      <c r="L242" s="377">
        <v>-40000</v>
      </c>
    </row>
    <row r="243" spans="2:12" ht="15" thickBot="1" x14ac:dyDescent="0.4">
      <c r="B243" s="195" t="s">
        <v>366</v>
      </c>
      <c r="D243" s="293" t="s">
        <v>19</v>
      </c>
      <c r="E243" s="298" t="s">
        <v>325</v>
      </c>
      <c r="F243" s="298" t="s">
        <v>19</v>
      </c>
      <c r="G243" s="298" t="s">
        <v>19</v>
      </c>
      <c r="H243" s="175" t="s">
        <v>19</v>
      </c>
      <c r="I243" s="175">
        <v>-4064</v>
      </c>
      <c r="J243" s="377" t="s">
        <v>19</v>
      </c>
      <c r="K243" s="298" t="s">
        <v>19</v>
      </c>
      <c r="L243" s="373" t="s">
        <v>19</v>
      </c>
    </row>
    <row r="244" spans="2:12" ht="15" thickBot="1" x14ac:dyDescent="0.4">
      <c r="B244" s="158" t="s">
        <v>367</v>
      </c>
      <c r="D244" s="299">
        <v>2239346</v>
      </c>
      <c r="E244" s="299">
        <v>619407</v>
      </c>
      <c r="F244" s="281">
        <v>-3880</v>
      </c>
      <c r="G244" s="299">
        <v>1101</v>
      </c>
      <c r="H244" s="299">
        <v>31500</v>
      </c>
      <c r="I244" s="299">
        <v>466392</v>
      </c>
      <c r="J244" s="379">
        <v>3353866</v>
      </c>
      <c r="K244" s="303" t="s">
        <v>19</v>
      </c>
      <c r="L244" s="379">
        <v>3353866</v>
      </c>
    </row>
    <row r="245" spans="2:12" ht="15" thickTop="1" x14ac:dyDescent="0.35"/>
    <row r="247" spans="2:12" ht="15" thickBot="1" x14ac:dyDescent="0.4">
      <c r="B247" s="158" t="s">
        <v>381</v>
      </c>
    </row>
    <row r="248" spans="2:12" ht="13.5" customHeight="1" thickBot="1" x14ac:dyDescent="0.4">
      <c r="B248" s="372"/>
      <c r="D248" s="373"/>
      <c r="E248" s="373"/>
      <c r="F248" s="526" t="s">
        <v>46</v>
      </c>
      <c r="G248" s="527"/>
      <c r="H248" s="373"/>
      <c r="I248" s="373"/>
      <c r="J248" s="373"/>
      <c r="K248" s="373"/>
      <c r="L248" s="373"/>
    </row>
    <row r="249" spans="2:12" ht="75.5" thickBot="1" x14ac:dyDescent="0.4">
      <c r="B249" s="372"/>
      <c r="D249" s="374" t="s">
        <v>44</v>
      </c>
      <c r="E249" s="374" t="s">
        <v>45</v>
      </c>
      <c r="F249" s="374" t="s">
        <v>372</v>
      </c>
      <c r="G249" s="375" t="s">
        <v>195</v>
      </c>
      <c r="H249" s="373" t="s">
        <v>190</v>
      </c>
      <c r="I249" s="374" t="s">
        <v>373</v>
      </c>
      <c r="J249" s="374" t="s">
        <v>139</v>
      </c>
      <c r="K249" s="374" t="s">
        <v>73</v>
      </c>
      <c r="L249" s="374" t="s">
        <v>74</v>
      </c>
    </row>
    <row r="250" spans="2:12" ht="15" thickBot="1" x14ac:dyDescent="0.4">
      <c r="B250" s="372"/>
      <c r="D250" s="373" t="s">
        <v>374</v>
      </c>
      <c r="E250" s="373" t="s">
        <v>1</v>
      </c>
      <c r="F250" s="526" t="s">
        <v>374</v>
      </c>
      <c r="G250" s="527" t="s">
        <v>374</v>
      </c>
      <c r="H250" s="373" t="s">
        <v>1</v>
      </c>
      <c r="I250" s="373" t="s">
        <v>1</v>
      </c>
      <c r="J250" s="373" t="s">
        <v>1</v>
      </c>
      <c r="K250" s="373" t="s">
        <v>1</v>
      </c>
      <c r="L250" s="373" t="s">
        <v>1</v>
      </c>
    </row>
    <row r="251" spans="2:12" x14ac:dyDescent="0.35">
      <c r="B251" s="309" t="s">
        <v>279</v>
      </c>
      <c r="D251" s="292">
        <v>2239346</v>
      </c>
      <c r="E251" s="292">
        <v>615343</v>
      </c>
      <c r="F251" s="292">
        <v>-46986</v>
      </c>
      <c r="G251" s="292">
        <v>-1631</v>
      </c>
      <c r="H251" s="297" t="s">
        <v>19</v>
      </c>
      <c r="I251" s="292">
        <v>525721</v>
      </c>
      <c r="J251" s="377">
        <v>3331793</v>
      </c>
      <c r="K251" s="292">
        <v>63500</v>
      </c>
      <c r="L251" s="377">
        <v>3395293</v>
      </c>
    </row>
    <row r="252" spans="2:12" x14ac:dyDescent="0.35">
      <c r="B252" s="310" t="s">
        <v>186</v>
      </c>
      <c r="D252" s="298" t="s">
        <v>19</v>
      </c>
      <c r="E252" s="298" t="s">
        <v>19</v>
      </c>
      <c r="F252" s="298" t="s">
        <v>19</v>
      </c>
      <c r="G252" s="298" t="s">
        <v>19</v>
      </c>
      <c r="H252" s="298" t="s">
        <v>19</v>
      </c>
      <c r="I252" s="293">
        <v>22203</v>
      </c>
      <c r="J252" s="377">
        <v>22203</v>
      </c>
      <c r="K252" s="298">
        <v>-143</v>
      </c>
      <c r="L252" s="377">
        <v>22060</v>
      </c>
    </row>
    <row r="253" spans="2:12" ht="15" thickBot="1" x14ac:dyDescent="0.4">
      <c r="B253" s="310" t="s">
        <v>375</v>
      </c>
      <c r="D253" s="54" t="s">
        <v>19</v>
      </c>
      <c r="E253" s="54" t="s">
        <v>19</v>
      </c>
      <c r="F253" s="54" t="s">
        <v>19</v>
      </c>
      <c r="G253" s="302">
        <v>2065</v>
      </c>
      <c r="H253" s="54" t="s">
        <v>19</v>
      </c>
      <c r="I253" s="54" t="s">
        <v>19</v>
      </c>
      <c r="J253" s="381">
        <v>2065</v>
      </c>
      <c r="K253" s="54" t="s">
        <v>19</v>
      </c>
      <c r="L253" s="381">
        <v>2065</v>
      </c>
    </row>
    <row r="254" spans="2:12" x14ac:dyDescent="0.35">
      <c r="B254" s="309" t="s">
        <v>78</v>
      </c>
      <c r="D254" s="314" t="s">
        <v>19</v>
      </c>
      <c r="E254" s="314" t="s">
        <v>19</v>
      </c>
      <c r="F254" s="314" t="s">
        <v>19</v>
      </c>
      <c r="G254" s="315">
        <v>2065</v>
      </c>
      <c r="H254" s="314" t="s">
        <v>19</v>
      </c>
      <c r="I254" s="315">
        <v>22203</v>
      </c>
      <c r="J254" s="383">
        <v>24268</v>
      </c>
      <c r="K254" s="314">
        <v>-143</v>
      </c>
      <c r="L254" s="383">
        <v>24125</v>
      </c>
    </row>
    <row r="255" spans="2:12" ht="15" thickBot="1" x14ac:dyDescent="0.4">
      <c r="B255" s="310" t="s">
        <v>189</v>
      </c>
      <c r="D255" s="316" t="s">
        <v>19</v>
      </c>
      <c r="E255" s="316" t="s">
        <v>19</v>
      </c>
      <c r="F255" s="316" t="s">
        <v>19</v>
      </c>
      <c r="G255" s="316" t="s">
        <v>19</v>
      </c>
      <c r="H255" s="316" t="s">
        <v>19</v>
      </c>
      <c r="I255" s="317">
        <v>23357</v>
      </c>
      <c r="J255" s="384">
        <v>23357</v>
      </c>
      <c r="K255" s="316" t="s">
        <v>376</v>
      </c>
      <c r="L255" s="384">
        <v>-40000</v>
      </c>
    </row>
    <row r="256" spans="2:12" ht="15" thickBot="1" x14ac:dyDescent="0.4">
      <c r="B256" s="309" t="s">
        <v>377</v>
      </c>
      <c r="D256" s="318">
        <v>2239346</v>
      </c>
      <c r="E256" s="318">
        <v>615343</v>
      </c>
      <c r="F256" s="319" t="s">
        <v>323</v>
      </c>
      <c r="G256" s="319">
        <v>434</v>
      </c>
      <c r="H256" s="319" t="s">
        <v>19</v>
      </c>
      <c r="I256" s="318">
        <v>571281</v>
      </c>
      <c r="J256" s="385">
        <v>3379418</v>
      </c>
      <c r="K256" s="319" t="s">
        <v>19</v>
      </c>
      <c r="L256" s="385">
        <v>3379418</v>
      </c>
    </row>
    <row r="257" spans="2:12" ht="15" thickTop="1" x14ac:dyDescent="0.35">
      <c r="B257" s="301"/>
      <c r="D257" s="301"/>
      <c r="E257" s="301"/>
      <c r="F257" s="301"/>
      <c r="G257" s="301"/>
      <c r="H257" s="311"/>
      <c r="I257" s="301"/>
      <c r="J257" s="301"/>
      <c r="K257" s="301"/>
      <c r="L257" s="301"/>
    </row>
    <row r="258" spans="2:12" x14ac:dyDescent="0.35">
      <c r="B258" s="312" t="s">
        <v>378</v>
      </c>
      <c r="D258" s="297">
        <v>2239346</v>
      </c>
      <c r="E258" s="292">
        <v>619407</v>
      </c>
      <c r="F258" s="292">
        <v>-3880</v>
      </c>
      <c r="G258" s="292">
        <v>1101</v>
      </c>
      <c r="H258" s="292">
        <v>31500</v>
      </c>
      <c r="I258" s="292">
        <v>466392</v>
      </c>
      <c r="J258" s="377">
        <v>3353866</v>
      </c>
      <c r="K258" s="297" t="s">
        <v>19</v>
      </c>
      <c r="L258" s="377">
        <v>3353866</v>
      </c>
    </row>
    <row r="259" spans="2:12" x14ac:dyDescent="0.35">
      <c r="B259" s="313" t="s">
        <v>186</v>
      </c>
      <c r="D259" s="298" t="s">
        <v>19</v>
      </c>
      <c r="E259" s="298" t="s">
        <v>19</v>
      </c>
      <c r="F259" s="298" t="s">
        <v>19</v>
      </c>
      <c r="G259" s="298" t="s">
        <v>19</v>
      </c>
      <c r="H259" s="298" t="s">
        <v>19</v>
      </c>
      <c r="I259" s="293">
        <v>-66047</v>
      </c>
      <c r="J259" s="373" t="s">
        <v>379</v>
      </c>
      <c r="K259" s="298" t="s">
        <v>19</v>
      </c>
      <c r="L259" s="373" t="s">
        <v>379</v>
      </c>
    </row>
    <row r="260" spans="2:12" ht="15" thickBot="1" x14ac:dyDescent="0.4">
      <c r="B260" s="313" t="s">
        <v>375</v>
      </c>
      <c r="D260" s="54" t="s">
        <v>19</v>
      </c>
      <c r="E260" s="54" t="s">
        <v>19</v>
      </c>
      <c r="F260" s="54" t="s">
        <v>19</v>
      </c>
      <c r="G260" s="54">
        <v>491</v>
      </c>
      <c r="H260" s="54">
        <v>581</v>
      </c>
      <c r="I260" s="54" t="s">
        <v>19</v>
      </c>
      <c r="J260" s="381">
        <v>1072</v>
      </c>
      <c r="K260" s="54" t="s">
        <v>19</v>
      </c>
      <c r="L260" s="381">
        <v>1072</v>
      </c>
    </row>
    <row r="261" spans="2:12" ht="15" thickBot="1" x14ac:dyDescent="0.4">
      <c r="B261" s="312" t="s">
        <v>78</v>
      </c>
      <c r="D261" s="320" t="s">
        <v>19</v>
      </c>
      <c r="E261" s="320" t="s">
        <v>19</v>
      </c>
      <c r="F261" s="320" t="s">
        <v>19</v>
      </c>
      <c r="G261" s="320">
        <v>491</v>
      </c>
      <c r="H261" s="320">
        <v>581</v>
      </c>
      <c r="I261" s="321">
        <v>-66047</v>
      </c>
      <c r="J261" s="386">
        <v>-64975</v>
      </c>
      <c r="K261" s="322" t="s">
        <v>19</v>
      </c>
      <c r="L261" s="386">
        <v>-64975</v>
      </c>
    </row>
    <row r="262" spans="2:12" ht="15" thickBot="1" x14ac:dyDescent="0.4">
      <c r="B262" s="309" t="s">
        <v>380</v>
      </c>
      <c r="D262" s="318">
        <v>2239346</v>
      </c>
      <c r="E262" s="318">
        <v>619407</v>
      </c>
      <c r="F262" s="318">
        <v>-3880</v>
      </c>
      <c r="G262" s="318">
        <v>1592</v>
      </c>
      <c r="H262" s="318">
        <v>32081</v>
      </c>
      <c r="I262" s="318">
        <v>400345</v>
      </c>
      <c r="J262" s="385">
        <v>3288891</v>
      </c>
      <c r="K262" s="319" t="s">
        <v>19</v>
      </c>
      <c r="L262" s="385">
        <v>3288891</v>
      </c>
    </row>
    <row r="263" spans="2:12" ht="15" thickTop="1" x14ac:dyDescent="0.35"/>
    <row r="264" spans="2:12" ht="15" thickBot="1" x14ac:dyDescent="0.4">
      <c r="B264" s="158" t="s">
        <v>411</v>
      </c>
    </row>
    <row r="265" spans="2:12" ht="13.75" customHeight="1" thickBot="1" x14ac:dyDescent="0.4">
      <c r="B265" s="372"/>
      <c r="D265" s="373"/>
      <c r="E265" s="373"/>
      <c r="F265" s="526" t="s">
        <v>46</v>
      </c>
      <c r="G265" s="527"/>
      <c r="H265" s="373"/>
      <c r="I265" s="373"/>
      <c r="J265" s="373"/>
      <c r="K265" s="373"/>
      <c r="L265" s="373"/>
    </row>
    <row r="266" spans="2:12" ht="52.75" customHeight="1" thickBot="1" x14ac:dyDescent="0.4">
      <c r="B266" s="372"/>
      <c r="D266" s="374" t="s">
        <v>44</v>
      </c>
      <c r="E266" s="374" t="s">
        <v>45</v>
      </c>
      <c r="F266" s="374" t="s">
        <v>372</v>
      </c>
      <c r="G266" s="375" t="s">
        <v>195</v>
      </c>
      <c r="H266" s="373" t="s">
        <v>190</v>
      </c>
      <c r="I266" s="374" t="s">
        <v>373</v>
      </c>
      <c r="J266" s="374" t="s">
        <v>139</v>
      </c>
      <c r="K266" s="374" t="s">
        <v>73</v>
      </c>
      <c r="L266" s="374" t="s">
        <v>74</v>
      </c>
    </row>
    <row r="267" spans="2:12" ht="15" thickBot="1" x14ac:dyDescent="0.4">
      <c r="B267" s="372"/>
      <c r="D267" s="373"/>
      <c r="E267" s="373"/>
      <c r="F267" s="526"/>
      <c r="G267" s="527"/>
      <c r="H267" s="373"/>
      <c r="I267" s="373"/>
      <c r="J267" s="373"/>
      <c r="K267" s="373"/>
      <c r="L267" s="373"/>
    </row>
    <row r="268" spans="2:12" ht="15" thickBot="1" x14ac:dyDescent="0.4">
      <c r="B268" s="374"/>
      <c r="D268" s="374" t="s">
        <v>374</v>
      </c>
      <c r="E268" s="374" t="s">
        <v>1</v>
      </c>
      <c r="F268" s="374" t="s">
        <v>374</v>
      </c>
      <c r="G268" s="374" t="s">
        <v>374</v>
      </c>
      <c r="H268" s="374" t="s">
        <v>1</v>
      </c>
      <c r="I268" s="374" t="s">
        <v>1</v>
      </c>
      <c r="J268" s="374" t="s">
        <v>1</v>
      </c>
      <c r="K268" s="374" t="s">
        <v>1</v>
      </c>
      <c r="L268" s="374" t="s">
        <v>1</v>
      </c>
    </row>
    <row r="269" spans="2:12" x14ac:dyDescent="0.35">
      <c r="B269" s="309" t="s">
        <v>279</v>
      </c>
      <c r="D269" s="292">
        <v>2239346</v>
      </c>
      <c r="E269" s="292">
        <v>615343</v>
      </c>
      <c r="F269" s="393">
        <v>-46986</v>
      </c>
      <c r="G269" s="394" t="s">
        <v>159</v>
      </c>
      <c r="H269" s="394" t="s">
        <v>19</v>
      </c>
      <c r="I269" s="393">
        <v>525721</v>
      </c>
      <c r="J269" s="377" t="s">
        <v>396</v>
      </c>
      <c r="K269" s="292">
        <v>63500</v>
      </c>
      <c r="L269" s="377" t="s">
        <v>397</v>
      </c>
    </row>
    <row r="270" spans="2:12" x14ac:dyDescent="0.35">
      <c r="B270" s="310" t="s">
        <v>186</v>
      </c>
      <c r="D270" s="298" t="s">
        <v>19</v>
      </c>
      <c r="E270" s="298" t="s">
        <v>19</v>
      </c>
      <c r="F270" s="395" t="s">
        <v>19</v>
      </c>
      <c r="G270" s="395" t="s">
        <v>19</v>
      </c>
      <c r="H270" s="395" t="s">
        <v>19</v>
      </c>
      <c r="I270" s="396">
        <v>162663</v>
      </c>
      <c r="J270" s="377">
        <v>162663</v>
      </c>
      <c r="K270" s="298">
        <v>-143</v>
      </c>
      <c r="L270" s="377">
        <v>162520</v>
      </c>
    </row>
    <row r="271" spans="2:12" x14ac:dyDescent="0.35">
      <c r="B271" s="310" t="s">
        <v>398</v>
      </c>
      <c r="D271" s="298" t="s">
        <v>19</v>
      </c>
      <c r="E271" s="298" t="s">
        <v>19</v>
      </c>
      <c r="F271" s="396">
        <v>53764</v>
      </c>
      <c r="G271" s="396">
        <v>1432</v>
      </c>
      <c r="H271" s="396">
        <v>13504</v>
      </c>
      <c r="I271" s="395" t="s">
        <v>19</v>
      </c>
      <c r="J271" s="377">
        <v>68700</v>
      </c>
      <c r="K271" s="298" t="s">
        <v>19</v>
      </c>
      <c r="L271" s="377">
        <v>68700</v>
      </c>
    </row>
    <row r="272" spans="2:12" ht="15" thickBot="1" x14ac:dyDescent="0.4">
      <c r="B272" s="310" t="s">
        <v>399</v>
      </c>
      <c r="D272" s="397"/>
      <c r="E272" s="397"/>
      <c r="F272" s="398"/>
      <c r="G272" s="398"/>
      <c r="H272" s="398"/>
      <c r="I272" s="399"/>
      <c r="J272" s="377"/>
      <c r="K272" s="397"/>
      <c r="L272" s="377"/>
    </row>
    <row r="273" spans="2:13" ht="15" thickBot="1" x14ac:dyDescent="0.4">
      <c r="B273" s="309" t="s">
        <v>78</v>
      </c>
      <c r="D273" s="297" t="s">
        <v>19</v>
      </c>
      <c r="E273" s="297" t="s">
        <v>19</v>
      </c>
      <c r="F273" s="393">
        <v>53764</v>
      </c>
      <c r="G273" s="393">
        <v>1432</v>
      </c>
      <c r="H273" s="393">
        <v>13504</v>
      </c>
      <c r="I273" s="393">
        <v>162663</v>
      </c>
      <c r="J273" s="377">
        <v>231363</v>
      </c>
      <c r="K273" s="297">
        <v>-143</v>
      </c>
      <c r="L273" s="377">
        <v>231220</v>
      </c>
    </row>
    <row r="274" spans="2:13" x14ac:dyDescent="0.35">
      <c r="B274" s="310" t="s">
        <v>80</v>
      </c>
      <c r="D274" s="400" t="s">
        <v>19</v>
      </c>
      <c r="E274" s="400" t="s">
        <v>19</v>
      </c>
      <c r="F274" s="401" t="s">
        <v>19</v>
      </c>
      <c r="G274" s="401" t="s">
        <v>19</v>
      </c>
      <c r="H274" s="401" t="s">
        <v>19</v>
      </c>
      <c r="I274" s="401" t="s">
        <v>400</v>
      </c>
      <c r="J274" s="377" t="s">
        <v>400</v>
      </c>
      <c r="K274" s="402" t="s">
        <v>19</v>
      </c>
      <c r="L274" s="377" t="s">
        <v>400</v>
      </c>
    </row>
    <row r="275" spans="2:13" x14ac:dyDescent="0.35">
      <c r="B275" s="310" t="s">
        <v>189</v>
      </c>
      <c r="D275" s="298" t="s">
        <v>19</v>
      </c>
      <c r="E275" s="298" t="s">
        <v>19</v>
      </c>
      <c r="F275" s="395" t="s">
        <v>19</v>
      </c>
      <c r="G275" s="395" t="s">
        <v>19</v>
      </c>
      <c r="H275" s="395" t="s">
        <v>19</v>
      </c>
      <c r="I275" s="396">
        <v>23357</v>
      </c>
      <c r="J275" s="377">
        <v>23357</v>
      </c>
      <c r="K275" s="298" t="s">
        <v>376</v>
      </c>
      <c r="L275" s="377">
        <v>-40000</v>
      </c>
    </row>
    <row r="276" spans="2:13" ht="15" thickBot="1" x14ac:dyDescent="0.4">
      <c r="B276" s="310" t="s">
        <v>401</v>
      </c>
      <c r="D276" s="298" t="s">
        <v>19</v>
      </c>
      <c r="E276" s="293">
        <v>4064</v>
      </c>
      <c r="F276" s="395" t="s">
        <v>19</v>
      </c>
      <c r="G276" s="395" t="s">
        <v>19</v>
      </c>
      <c r="H276" s="395" t="s">
        <v>19</v>
      </c>
      <c r="I276" s="395" t="s">
        <v>402</v>
      </c>
      <c r="J276" s="377" t="s">
        <v>19</v>
      </c>
      <c r="K276" s="298" t="s">
        <v>19</v>
      </c>
      <c r="L276" s="377" t="s">
        <v>19</v>
      </c>
    </row>
    <row r="277" spans="2:13" ht="15" thickBot="1" x14ac:dyDescent="0.4">
      <c r="B277" s="309" t="s">
        <v>403</v>
      </c>
      <c r="D277" s="403">
        <v>2239346</v>
      </c>
      <c r="E277" s="403">
        <v>619407</v>
      </c>
      <c r="F277" s="404">
        <v>6778</v>
      </c>
      <c r="G277" s="405">
        <v>-199</v>
      </c>
      <c r="H277" s="404">
        <v>13504</v>
      </c>
      <c r="I277" s="404">
        <v>597501</v>
      </c>
      <c r="J277" s="377" t="s">
        <v>404</v>
      </c>
      <c r="K277" s="406" t="s">
        <v>19</v>
      </c>
      <c r="L277" s="377" t="s">
        <v>404</v>
      </c>
    </row>
    <row r="278" spans="2:13" ht="15" thickTop="1" x14ac:dyDescent="0.35">
      <c r="B278" s="301"/>
      <c r="D278" s="301"/>
      <c r="E278" s="301"/>
      <c r="F278" s="301"/>
      <c r="G278" s="301"/>
      <c r="H278" s="311"/>
      <c r="I278" s="301"/>
      <c r="J278" s="301"/>
      <c r="K278" s="301"/>
      <c r="L278" s="301"/>
      <c r="M278" s="301"/>
    </row>
    <row r="279" spans="2:13" x14ac:dyDescent="0.35">
      <c r="B279" s="312" t="s">
        <v>378</v>
      </c>
      <c r="D279" s="292">
        <v>2239346</v>
      </c>
      <c r="E279" s="292">
        <v>619407</v>
      </c>
      <c r="F279" s="297" t="s">
        <v>405</v>
      </c>
      <c r="G279" s="292">
        <v>1101</v>
      </c>
      <c r="H279" s="292">
        <v>31500</v>
      </c>
      <c r="I279" s="292">
        <v>466392</v>
      </c>
      <c r="J279" s="377" t="s">
        <v>406</v>
      </c>
      <c r="K279" s="297" t="s">
        <v>19</v>
      </c>
      <c r="L279" s="377" t="s">
        <v>406</v>
      </c>
    </row>
    <row r="280" spans="2:13" x14ac:dyDescent="0.35">
      <c r="B280" s="313" t="s">
        <v>186</v>
      </c>
      <c r="D280" s="298" t="s">
        <v>19</v>
      </c>
      <c r="E280" s="298" t="s">
        <v>19</v>
      </c>
      <c r="F280" s="298" t="s">
        <v>19</v>
      </c>
      <c r="G280" s="298" t="s">
        <v>19</v>
      </c>
      <c r="H280" s="298" t="s">
        <v>19</v>
      </c>
      <c r="I280" s="293">
        <v>-194589</v>
      </c>
      <c r="J280" s="377">
        <v>-194589</v>
      </c>
      <c r="K280" s="298" t="s">
        <v>19</v>
      </c>
      <c r="L280" s="377">
        <v>-194589</v>
      </c>
    </row>
    <row r="281" spans="2:13" x14ac:dyDescent="0.35">
      <c r="B281" s="313" t="s">
        <v>398</v>
      </c>
      <c r="D281" s="298" t="s">
        <v>19</v>
      </c>
      <c r="E281" s="298" t="s">
        <v>19</v>
      </c>
      <c r="F281" s="298" t="s">
        <v>19</v>
      </c>
      <c r="G281" s="293">
        <v>-2929</v>
      </c>
      <c r="H281" s="293">
        <v>27651</v>
      </c>
      <c r="I281" s="298" t="s">
        <v>19</v>
      </c>
      <c r="J281" s="377">
        <v>24722</v>
      </c>
      <c r="K281" s="298" t="s">
        <v>19</v>
      </c>
      <c r="L281" s="377">
        <v>24722</v>
      </c>
    </row>
    <row r="282" spans="2:13" ht="15" thickBot="1" x14ac:dyDescent="0.4">
      <c r="B282" s="313" t="s">
        <v>399</v>
      </c>
      <c r="D282" s="397"/>
      <c r="E282" s="397"/>
      <c r="F282" s="397"/>
      <c r="G282" s="407"/>
      <c r="H282" s="407"/>
      <c r="I282" s="397"/>
      <c r="J282" s="377"/>
      <c r="K282" s="397"/>
      <c r="L282" s="377"/>
    </row>
    <row r="283" spans="2:13" x14ac:dyDescent="0.35">
      <c r="B283" s="312" t="s">
        <v>78</v>
      </c>
      <c r="D283" s="297" t="s">
        <v>19</v>
      </c>
      <c r="E283" s="297" t="s">
        <v>19</v>
      </c>
      <c r="F283" s="297" t="s">
        <v>19</v>
      </c>
      <c r="G283" s="292">
        <v>-2929</v>
      </c>
      <c r="H283" s="292">
        <v>27651</v>
      </c>
      <c r="I283" s="292">
        <v>-194589</v>
      </c>
      <c r="J283" s="377">
        <v>-169867</v>
      </c>
      <c r="K283" s="298" t="s">
        <v>19</v>
      </c>
      <c r="L283" s="377">
        <v>-169867</v>
      </c>
    </row>
    <row r="284" spans="2:13" ht="15" thickBot="1" x14ac:dyDescent="0.4">
      <c r="B284" s="313" t="s">
        <v>401</v>
      </c>
      <c r="D284" s="298" t="s">
        <v>19</v>
      </c>
      <c r="E284" s="298">
        <v>-876</v>
      </c>
      <c r="F284" s="298" t="s">
        <v>19</v>
      </c>
      <c r="G284" s="298" t="s">
        <v>19</v>
      </c>
      <c r="H284" s="298" t="s">
        <v>19</v>
      </c>
      <c r="I284" s="298">
        <v>876</v>
      </c>
      <c r="J284" s="377" t="s">
        <v>19</v>
      </c>
      <c r="K284" s="298" t="s">
        <v>19</v>
      </c>
      <c r="L284" s="377" t="s">
        <v>19</v>
      </c>
    </row>
    <row r="285" spans="2:13" ht="15" thickBot="1" x14ac:dyDescent="0.4">
      <c r="B285" s="309" t="s">
        <v>407</v>
      </c>
      <c r="D285" s="406" t="s">
        <v>408</v>
      </c>
      <c r="E285" s="403">
        <v>618531</v>
      </c>
      <c r="F285" s="406" t="s">
        <v>405</v>
      </c>
      <c r="G285" s="403">
        <v>-1828</v>
      </c>
      <c r="H285" s="403">
        <v>59151</v>
      </c>
      <c r="I285" s="403">
        <v>272679</v>
      </c>
      <c r="J285" s="377" t="s">
        <v>409</v>
      </c>
      <c r="K285" s="406" t="s">
        <v>19</v>
      </c>
      <c r="L285" s="377" t="s">
        <v>410</v>
      </c>
    </row>
    <row r="286" spans="2:13" ht="15" thickTop="1" x14ac:dyDescent="0.35"/>
    <row r="288" spans="2:13" ht="13" customHeight="1" thickBot="1" x14ac:dyDescent="0.4">
      <c r="B288" s="428"/>
      <c r="D288" s="429"/>
      <c r="E288" s="430"/>
      <c r="F288" s="515" t="s">
        <v>46</v>
      </c>
      <c r="G288" s="515"/>
      <c r="H288" s="430"/>
      <c r="I288" s="430"/>
      <c r="J288" s="430"/>
      <c r="K288" s="430"/>
      <c r="L288" s="430"/>
    </row>
    <row r="289" spans="2:12" ht="12.5" customHeight="1" x14ac:dyDescent="0.35">
      <c r="B289" s="372"/>
      <c r="D289" s="517" t="s">
        <v>44</v>
      </c>
      <c r="E289" s="517" t="s">
        <v>45</v>
      </c>
      <c r="F289" s="518" t="s">
        <v>372</v>
      </c>
      <c r="G289" s="518" t="s">
        <v>195</v>
      </c>
      <c r="H289" s="430"/>
      <c r="I289" s="517" t="s">
        <v>373</v>
      </c>
      <c r="J289" s="517" t="s">
        <v>139</v>
      </c>
      <c r="K289" s="517" t="s">
        <v>73</v>
      </c>
      <c r="L289" s="517" t="s">
        <v>74</v>
      </c>
    </row>
    <row r="290" spans="2:12" ht="42.5" thickBot="1" x14ac:dyDescent="0.4">
      <c r="B290" s="372"/>
      <c r="D290" s="525"/>
      <c r="E290" s="525"/>
      <c r="F290" s="525"/>
      <c r="G290" s="525"/>
      <c r="H290" s="431" t="s">
        <v>190</v>
      </c>
      <c r="I290" s="525"/>
      <c r="J290" s="525"/>
      <c r="K290" s="525"/>
      <c r="L290" s="525"/>
    </row>
    <row r="291" spans="2:12" x14ac:dyDescent="0.35">
      <c r="B291" s="428"/>
      <c r="D291" s="430" t="s">
        <v>374</v>
      </c>
      <c r="E291" s="430" t="s">
        <v>1</v>
      </c>
      <c r="F291" s="430" t="s">
        <v>374</v>
      </c>
      <c r="G291" s="430" t="s">
        <v>374</v>
      </c>
      <c r="H291" s="430" t="s">
        <v>1</v>
      </c>
      <c r="I291" s="430" t="s">
        <v>1</v>
      </c>
      <c r="J291" s="430" t="s">
        <v>1</v>
      </c>
      <c r="K291" s="430" t="s">
        <v>1</v>
      </c>
      <c r="L291" s="430" t="s">
        <v>1</v>
      </c>
    </row>
    <row r="292" spans="2:12" x14ac:dyDescent="0.35">
      <c r="B292" s="410" t="s">
        <v>378</v>
      </c>
      <c r="D292" s="411">
        <v>2239346</v>
      </c>
      <c r="E292" s="411">
        <v>619407</v>
      </c>
      <c r="F292" s="412" t="s">
        <v>405</v>
      </c>
      <c r="G292" s="411">
        <v>1101</v>
      </c>
      <c r="H292" s="411">
        <v>31500</v>
      </c>
      <c r="I292" s="411">
        <v>466392</v>
      </c>
      <c r="J292" s="429" t="s">
        <v>406</v>
      </c>
      <c r="K292" s="412" t="s">
        <v>19</v>
      </c>
      <c r="L292" s="429" t="s">
        <v>406</v>
      </c>
    </row>
    <row r="293" spans="2:12" x14ac:dyDescent="0.35">
      <c r="B293" s="413" t="s">
        <v>186</v>
      </c>
      <c r="D293" s="414" t="s">
        <v>19</v>
      </c>
      <c r="E293" s="414" t="s">
        <v>19</v>
      </c>
      <c r="F293" s="414" t="s">
        <v>19</v>
      </c>
      <c r="G293" s="414" t="s">
        <v>19</v>
      </c>
      <c r="H293" s="414" t="s">
        <v>19</v>
      </c>
      <c r="I293" s="415">
        <v>-200249</v>
      </c>
      <c r="J293" s="429" t="s">
        <v>419</v>
      </c>
      <c r="K293" s="414" t="s">
        <v>19</v>
      </c>
      <c r="L293" s="429" t="s">
        <v>419</v>
      </c>
    </row>
    <row r="294" spans="2:12" x14ac:dyDescent="0.35">
      <c r="B294" s="413" t="s">
        <v>398</v>
      </c>
      <c r="D294" s="507" t="s">
        <v>19</v>
      </c>
      <c r="E294" s="507" t="s">
        <v>19</v>
      </c>
      <c r="F294" s="507" t="s">
        <v>19</v>
      </c>
      <c r="G294" s="509">
        <v>3676</v>
      </c>
      <c r="H294" s="509">
        <v>10145</v>
      </c>
      <c r="I294" s="507" t="s">
        <v>19</v>
      </c>
      <c r="J294" s="511">
        <v>13821</v>
      </c>
      <c r="K294" s="507" t="s">
        <v>19</v>
      </c>
      <c r="L294" s="511">
        <v>13821</v>
      </c>
    </row>
    <row r="295" spans="2:12" ht="15" thickBot="1" x14ac:dyDescent="0.4">
      <c r="B295" s="413" t="s">
        <v>399</v>
      </c>
      <c r="D295" s="508"/>
      <c r="E295" s="508"/>
      <c r="F295" s="508"/>
      <c r="G295" s="510"/>
      <c r="H295" s="510"/>
      <c r="I295" s="508"/>
      <c r="J295" s="512"/>
      <c r="K295" s="508"/>
      <c r="L295" s="512"/>
    </row>
    <row r="296" spans="2:12" x14ac:dyDescent="0.35">
      <c r="B296" s="410" t="s">
        <v>78</v>
      </c>
      <c r="D296" s="412" t="s">
        <v>19</v>
      </c>
      <c r="E296" s="412" t="s">
        <v>19</v>
      </c>
      <c r="F296" s="412" t="s">
        <v>19</v>
      </c>
      <c r="G296" s="411">
        <v>3676</v>
      </c>
      <c r="H296" s="411">
        <v>10145</v>
      </c>
      <c r="I296" s="411">
        <v>-200249</v>
      </c>
      <c r="J296" s="429" t="s">
        <v>420</v>
      </c>
      <c r="K296" s="414" t="s">
        <v>19</v>
      </c>
      <c r="L296" s="429" t="s">
        <v>420</v>
      </c>
    </row>
    <row r="297" spans="2:12" ht="15" thickBot="1" x14ac:dyDescent="0.4">
      <c r="B297" s="413" t="s">
        <v>401</v>
      </c>
      <c r="D297" s="414" t="s">
        <v>19</v>
      </c>
      <c r="E297" s="414">
        <v>-876</v>
      </c>
      <c r="F297" s="414" t="s">
        <v>19</v>
      </c>
      <c r="G297" s="414" t="s">
        <v>19</v>
      </c>
      <c r="H297" s="414" t="s">
        <v>19</v>
      </c>
      <c r="I297" s="414">
        <v>876</v>
      </c>
      <c r="J297" s="432" t="s">
        <v>19</v>
      </c>
      <c r="K297" s="414" t="s">
        <v>19</v>
      </c>
      <c r="L297" s="432" t="s">
        <v>19</v>
      </c>
    </row>
    <row r="298" spans="2:12" ht="15" thickBot="1" x14ac:dyDescent="0.4">
      <c r="B298" s="416" t="s">
        <v>421</v>
      </c>
      <c r="D298" s="417" t="s">
        <v>408</v>
      </c>
      <c r="E298" s="418">
        <v>618531</v>
      </c>
      <c r="F298" s="418">
        <v>-3880</v>
      </c>
      <c r="G298" s="418">
        <v>4777</v>
      </c>
      <c r="H298" s="418">
        <v>41645</v>
      </c>
      <c r="I298" s="418">
        <v>267019</v>
      </c>
      <c r="J298" s="433" t="s">
        <v>422</v>
      </c>
      <c r="K298" s="417" t="s">
        <v>19</v>
      </c>
      <c r="L298" s="433" t="s">
        <v>423</v>
      </c>
    </row>
    <row r="299" spans="2:12" ht="15" thickTop="1" x14ac:dyDescent="0.35">
      <c r="B299" s="416"/>
      <c r="D299" s="412"/>
      <c r="E299" s="412"/>
      <c r="F299" s="419"/>
      <c r="G299" s="419"/>
      <c r="H299" s="419"/>
      <c r="I299" s="419"/>
      <c r="J299" s="429"/>
      <c r="K299" s="412"/>
      <c r="L299" s="429"/>
    </row>
    <row r="300" spans="2:12" x14ac:dyDescent="0.35">
      <c r="B300" s="416" t="s">
        <v>279</v>
      </c>
      <c r="D300" s="411">
        <v>2239346</v>
      </c>
      <c r="E300" s="411">
        <v>615343</v>
      </c>
      <c r="F300" s="420">
        <v>-46986</v>
      </c>
      <c r="G300" s="419" t="s">
        <v>159</v>
      </c>
      <c r="H300" s="419" t="s">
        <v>19</v>
      </c>
      <c r="I300" s="420">
        <v>525721</v>
      </c>
      <c r="J300" s="429" t="s">
        <v>396</v>
      </c>
      <c r="K300" s="411">
        <v>63500</v>
      </c>
      <c r="L300" s="429" t="s">
        <v>397</v>
      </c>
    </row>
    <row r="301" spans="2:12" x14ac:dyDescent="0.35">
      <c r="B301" s="421" t="s">
        <v>186</v>
      </c>
      <c r="D301" s="414" t="s">
        <v>19</v>
      </c>
      <c r="E301" s="414" t="s">
        <v>19</v>
      </c>
      <c r="F301" s="422" t="s">
        <v>19</v>
      </c>
      <c r="G301" s="422" t="s">
        <v>19</v>
      </c>
      <c r="H301" s="422" t="s">
        <v>19</v>
      </c>
      <c r="I301" s="409">
        <v>226648</v>
      </c>
      <c r="J301" s="434">
        <v>226648</v>
      </c>
      <c r="K301" s="414">
        <v>-143</v>
      </c>
      <c r="L301" s="434">
        <v>226505</v>
      </c>
    </row>
    <row r="302" spans="2:12" x14ac:dyDescent="0.35">
      <c r="B302" s="421" t="s">
        <v>398</v>
      </c>
      <c r="D302" s="507" t="s">
        <v>19</v>
      </c>
      <c r="E302" s="507" t="s">
        <v>19</v>
      </c>
      <c r="F302" s="521">
        <v>53764</v>
      </c>
      <c r="G302" s="523">
        <v>413</v>
      </c>
      <c r="H302" s="521">
        <v>23689</v>
      </c>
      <c r="I302" s="523" t="s">
        <v>19</v>
      </c>
      <c r="J302" s="511">
        <v>77866</v>
      </c>
      <c r="K302" s="507" t="s">
        <v>19</v>
      </c>
      <c r="L302" s="511">
        <v>77866</v>
      </c>
    </row>
    <row r="303" spans="2:12" ht="15" thickBot="1" x14ac:dyDescent="0.4">
      <c r="B303" s="421" t="s">
        <v>399</v>
      </c>
      <c r="D303" s="508"/>
      <c r="E303" s="508"/>
      <c r="F303" s="522"/>
      <c r="G303" s="524"/>
      <c r="H303" s="522"/>
      <c r="I303" s="524"/>
      <c r="J303" s="512"/>
      <c r="K303" s="508"/>
      <c r="L303" s="512"/>
    </row>
    <row r="304" spans="2:12" ht="15" thickBot="1" x14ac:dyDescent="0.4">
      <c r="B304" s="416" t="s">
        <v>78</v>
      </c>
      <c r="D304" s="412" t="s">
        <v>19</v>
      </c>
      <c r="E304" s="412" t="s">
        <v>19</v>
      </c>
      <c r="F304" s="420">
        <v>53764</v>
      </c>
      <c r="G304" s="419">
        <v>413</v>
      </c>
      <c r="H304" s="420">
        <v>23689</v>
      </c>
      <c r="I304" s="423">
        <v>226648</v>
      </c>
      <c r="J304" s="435">
        <v>304514</v>
      </c>
      <c r="K304" s="412">
        <v>-143</v>
      </c>
      <c r="L304" s="435">
        <v>304371</v>
      </c>
    </row>
    <row r="305" spans="2:12" x14ac:dyDescent="0.35">
      <c r="B305" s="421" t="s">
        <v>80</v>
      </c>
      <c r="D305" s="424" t="s">
        <v>19</v>
      </c>
      <c r="E305" s="424" t="s">
        <v>19</v>
      </c>
      <c r="F305" s="425" t="s">
        <v>19</v>
      </c>
      <c r="G305" s="425" t="s">
        <v>19</v>
      </c>
      <c r="H305" s="425" t="s">
        <v>19</v>
      </c>
      <c r="I305" s="415">
        <v>-110176</v>
      </c>
      <c r="J305" s="429" t="s">
        <v>400</v>
      </c>
      <c r="K305" s="426" t="s">
        <v>19</v>
      </c>
      <c r="L305" s="429" t="s">
        <v>400</v>
      </c>
    </row>
    <row r="306" spans="2:12" x14ac:dyDescent="0.35">
      <c r="B306" s="421" t="s">
        <v>189</v>
      </c>
      <c r="D306" s="414" t="s">
        <v>19</v>
      </c>
      <c r="E306" s="414" t="s">
        <v>19</v>
      </c>
      <c r="F306" s="422" t="s">
        <v>19</v>
      </c>
      <c r="G306" s="422" t="s">
        <v>19</v>
      </c>
      <c r="H306" s="422" t="s">
        <v>19</v>
      </c>
      <c r="I306" s="415">
        <v>23357</v>
      </c>
      <c r="J306" s="434">
        <v>23357</v>
      </c>
      <c r="K306" s="415">
        <v>-63357</v>
      </c>
      <c r="L306" s="429" t="s">
        <v>351</v>
      </c>
    </row>
    <row r="307" spans="2:12" ht="15" thickBot="1" x14ac:dyDescent="0.4">
      <c r="B307" s="421" t="s">
        <v>401</v>
      </c>
      <c r="D307" s="414" t="s">
        <v>19</v>
      </c>
      <c r="E307" s="415">
        <v>4064</v>
      </c>
      <c r="F307" s="422" t="s">
        <v>19</v>
      </c>
      <c r="G307" s="422" t="s">
        <v>19</v>
      </c>
      <c r="H307" s="422" t="s">
        <v>19</v>
      </c>
      <c r="I307" s="415">
        <v>-4064</v>
      </c>
      <c r="J307" s="436" t="s">
        <v>19</v>
      </c>
      <c r="K307" s="414" t="s">
        <v>19</v>
      </c>
      <c r="L307" s="436" t="s">
        <v>19</v>
      </c>
    </row>
    <row r="308" spans="2:12" ht="15" thickBot="1" x14ac:dyDescent="0.4">
      <c r="B308" s="416" t="s">
        <v>424</v>
      </c>
      <c r="D308" s="418">
        <v>2239346</v>
      </c>
      <c r="E308" s="418">
        <v>619407</v>
      </c>
      <c r="F308" s="427">
        <v>6778</v>
      </c>
      <c r="G308" s="427">
        <v>-1218</v>
      </c>
      <c r="H308" s="427">
        <v>23689</v>
      </c>
      <c r="I308" s="427">
        <v>661486</v>
      </c>
      <c r="J308" s="437" t="s">
        <v>425</v>
      </c>
      <c r="K308" s="417" t="s">
        <v>19</v>
      </c>
      <c r="L308" s="437" t="s">
        <v>425</v>
      </c>
    </row>
    <row r="309" spans="2:12" ht="15" thickTop="1" x14ac:dyDescent="0.35"/>
    <row r="311" spans="2:12" x14ac:dyDescent="0.35">
      <c r="B311" s="428"/>
      <c r="D311" s="429"/>
      <c r="E311" s="444"/>
      <c r="F311" s="520" t="s">
        <v>46</v>
      </c>
      <c r="G311" s="520"/>
      <c r="H311" s="444"/>
      <c r="I311" s="444"/>
      <c r="J311" s="444"/>
      <c r="K311" s="444"/>
      <c r="L311" s="444"/>
    </row>
    <row r="312" spans="2:12" ht="31.5" customHeight="1" x14ac:dyDescent="0.35">
      <c r="B312" s="428" t="s">
        <v>432</v>
      </c>
      <c r="D312" s="517" t="s">
        <v>44</v>
      </c>
      <c r="E312" s="517" t="s">
        <v>45</v>
      </c>
      <c r="F312" s="444" t="s">
        <v>433</v>
      </c>
      <c r="G312" s="517" t="s">
        <v>195</v>
      </c>
      <c r="H312" s="517" t="s">
        <v>190</v>
      </c>
      <c r="I312" s="517" t="s">
        <v>373</v>
      </c>
      <c r="J312" s="517" t="s">
        <v>139</v>
      </c>
      <c r="K312" s="517" t="s">
        <v>73</v>
      </c>
      <c r="L312" s="517" t="s">
        <v>74</v>
      </c>
    </row>
    <row r="313" spans="2:12" x14ac:dyDescent="0.35">
      <c r="B313" s="428"/>
      <c r="D313" s="517"/>
      <c r="E313" s="517"/>
      <c r="F313" s="444" t="s">
        <v>434</v>
      </c>
      <c r="G313" s="517"/>
      <c r="H313" s="517"/>
      <c r="I313" s="517"/>
      <c r="J313" s="517"/>
      <c r="K313" s="517"/>
      <c r="L313" s="517"/>
    </row>
    <row r="314" spans="2:12" x14ac:dyDescent="0.35">
      <c r="B314" s="448"/>
      <c r="D314" s="412"/>
      <c r="E314" s="412"/>
      <c r="F314" s="412"/>
      <c r="G314" s="412"/>
      <c r="H314" s="412"/>
      <c r="I314" s="439"/>
      <c r="J314" s="429"/>
      <c r="K314" s="439"/>
      <c r="L314" s="429"/>
    </row>
    <row r="315" spans="2:12" x14ac:dyDescent="0.35">
      <c r="B315" s="416" t="s">
        <v>435</v>
      </c>
      <c r="D315" s="412" t="s">
        <v>408</v>
      </c>
      <c r="E315" s="411">
        <v>619407</v>
      </c>
      <c r="F315" s="412" t="s">
        <v>405</v>
      </c>
      <c r="G315" s="411">
        <v>1101</v>
      </c>
      <c r="H315" s="411">
        <v>31500</v>
      </c>
      <c r="I315" s="411">
        <v>446471</v>
      </c>
      <c r="J315" s="429" t="s">
        <v>436</v>
      </c>
      <c r="K315" s="443" t="s">
        <v>19</v>
      </c>
      <c r="L315" s="429" t="s">
        <v>436</v>
      </c>
    </row>
    <row r="316" spans="2:12" x14ac:dyDescent="0.35">
      <c r="B316" s="421" t="s">
        <v>75</v>
      </c>
      <c r="D316" s="443" t="s">
        <v>19</v>
      </c>
      <c r="E316" s="443" t="s">
        <v>19</v>
      </c>
      <c r="F316" s="443" t="s">
        <v>19</v>
      </c>
      <c r="G316" s="443" t="s">
        <v>19</v>
      </c>
      <c r="H316" s="443" t="s">
        <v>19</v>
      </c>
      <c r="I316" s="443" t="s">
        <v>437</v>
      </c>
      <c r="J316" s="429" t="s">
        <v>437</v>
      </c>
      <c r="K316" s="443" t="s">
        <v>19</v>
      </c>
      <c r="L316" s="429" t="s">
        <v>437</v>
      </c>
    </row>
    <row r="317" spans="2:12" x14ac:dyDescent="0.35">
      <c r="B317" s="421" t="s">
        <v>438</v>
      </c>
      <c r="D317" s="507" t="s">
        <v>19</v>
      </c>
      <c r="E317" s="507" t="s">
        <v>19</v>
      </c>
      <c r="F317" s="509">
        <v>17401</v>
      </c>
      <c r="G317" s="507" t="s">
        <v>440</v>
      </c>
      <c r="H317" s="509">
        <v>28470</v>
      </c>
      <c r="I317" s="513" t="s">
        <v>19</v>
      </c>
      <c r="J317" s="511">
        <v>42696</v>
      </c>
      <c r="K317" s="507" t="s">
        <v>19</v>
      </c>
      <c r="L317" s="511">
        <v>42696</v>
      </c>
    </row>
    <row r="318" spans="2:12" ht="15" thickBot="1" x14ac:dyDescent="0.4">
      <c r="B318" s="421" t="s">
        <v>439</v>
      </c>
      <c r="D318" s="508"/>
      <c r="E318" s="508"/>
      <c r="F318" s="510"/>
      <c r="G318" s="508"/>
      <c r="H318" s="510"/>
      <c r="I318" s="514"/>
      <c r="J318" s="512"/>
      <c r="K318" s="508"/>
      <c r="L318" s="512"/>
    </row>
    <row r="319" spans="2:12" x14ac:dyDescent="0.35">
      <c r="B319" s="416" t="s">
        <v>78</v>
      </c>
      <c r="D319" s="412" t="s">
        <v>19</v>
      </c>
      <c r="E319" s="412" t="s">
        <v>19</v>
      </c>
      <c r="F319" s="411">
        <v>17401</v>
      </c>
      <c r="G319" s="412" t="s">
        <v>440</v>
      </c>
      <c r="H319" s="411">
        <v>28470</v>
      </c>
      <c r="I319" s="412" t="s">
        <v>437</v>
      </c>
      <c r="J319" s="429" t="s">
        <v>441</v>
      </c>
      <c r="K319" s="412" t="s">
        <v>19</v>
      </c>
      <c r="L319" s="429" t="s">
        <v>441</v>
      </c>
    </row>
    <row r="320" spans="2:12" x14ac:dyDescent="0.35">
      <c r="B320" s="421" t="s">
        <v>442</v>
      </c>
      <c r="D320" s="507" t="s">
        <v>19</v>
      </c>
      <c r="E320" s="507">
        <v>-741</v>
      </c>
      <c r="F320" s="507" t="s">
        <v>19</v>
      </c>
      <c r="G320" s="507" t="s">
        <v>19</v>
      </c>
      <c r="H320" s="507" t="s">
        <v>19</v>
      </c>
      <c r="I320" s="507">
        <v>741</v>
      </c>
      <c r="J320" s="505" t="s">
        <v>19</v>
      </c>
      <c r="K320" s="507" t="s">
        <v>19</v>
      </c>
      <c r="L320" s="505" t="s">
        <v>19</v>
      </c>
    </row>
    <row r="321" spans="2:12" ht="15" thickBot="1" x14ac:dyDescent="0.4">
      <c r="B321" s="421" t="s">
        <v>443</v>
      </c>
      <c r="D321" s="508"/>
      <c r="E321" s="508"/>
      <c r="F321" s="508"/>
      <c r="G321" s="508"/>
      <c r="H321" s="508"/>
      <c r="I321" s="508"/>
      <c r="J321" s="506"/>
      <c r="K321" s="508"/>
      <c r="L321" s="506"/>
    </row>
    <row r="322" spans="2:12" ht="15" thickBot="1" x14ac:dyDescent="0.4">
      <c r="B322" s="416" t="s">
        <v>444</v>
      </c>
      <c r="D322" s="449" t="s">
        <v>408</v>
      </c>
      <c r="E322" s="438">
        <v>618666</v>
      </c>
      <c r="F322" s="438">
        <v>13521</v>
      </c>
      <c r="G322" s="449" t="s">
        <v>445</v>
      </c>
      <c r="H322" s="438">
        <v>59970</v>
      </c>
      <c r="I322" s="438">
        <v>313440</v>
      </c>
      <c r="J322" s="451" t="s">
        <v>446</v>
      </c>
      <c r="K322" s="449" t="s">
        <v>19</v>
      </c>
      <c r="L322" s="452">
        <v>3242869</v>
      </c>
    </row>
    <row r="323" spans="2:12" x14ac:dyDescent="0.35">
      <c r="B323" s="448"/>
      <c r="D323" s="448"/>
      <c r="E323" s="448"/>
      <c r="F323" s="448"/>
      <c r="G323" s="448"/>
      <c r="H323" s="450"/>
      <c r="I323" s="448"/>
      <c r="J323" s="448"/>
      <c r="K323" s="448"/>
      <c r="L323" s="448"/>
    </row>
    <row r="324" spans="2:12" x14ac:dyDescent="0.35">
      <c r="B324" s="410" t="s">
        <v>365</v>
      </c>
      <c r="D324" s="412" t="s">
        <v>447</v>
      </c>
      <c r="E324" s="412" t="s">
        <v>287</v>
      </c>
      <c r="F324" s="412" t="s">
        <v>323</v>
      </c>
      <c r="G324" s="412" t="s">
        <v>159</v>
      </c>
      <c r="H324" s="412" t="s">
        <v>19</v>
      </c>
      <c r="I324" s="411">
        <v>515392</v>
      </c>
      <c r="J324" s="429" t="s">
        <v>448</v>
      </c>
      <c r="K324" s="411">
        <v>55238</v>
      </c>
      <c r="L324" s="429" t="s">
        <v>449</v>
      </c>
    </row>
    <row r="325" spans="2:12" x14ac:dyDescent="0.35">
      <c r="B325" s="413" t="s">
        <v>75</v>
      </c>
      <c r="D325" s="443" t="s">
        <v>19</v>
      </c>
      <c r="E325" s="443" t="s">
        <v>19</v>
      </c>
      <c r="F325" s="443" t="s">
        <v>19</v>
      </c>
      <c r="G325" s="443" t="s">
        <v>19</v>
      </c>
      <c r="H325" s="443" t="s">
        <v>19</v>
      </c>
      <c r="I325" s="445">
        <v>30281</v>
      </c>
      <c r="J325" s="442">
        <v>30281</v>
      </c>
      <c r="K325" s="443">
        <v>-200</v>
      </c>
      <c r="L325" s="442">
        <v>30081</v>
      </c>
    </row>
    <row r="326" spans="2:12" x14ac:dyDescent="0.35">
      <c r="B326" s="413" t="s">
        <v>438</v>
      </c>
      <c r="D326" s="507" t="s">
        <v>19</v>
      </c>
      <c r="E326" s="507" t="s">
        <v>19</v>
      </c>
      <c r="F326" s="509">
        <v>43106</v>
      </c>
      <c r="G326" s="509">
        <v>2732</v>
      </c>
      <c r="H326" s="509">
        <v>31500</v>
      </c>
      <c r="I326" s="507" t="s">
        <v>19</v>
      </c>
      <c r="J326" s="511">
        <v>77338</v>
      </c>
      <c r="K326" s="507" t="s">
        <v>19</v>
      </c>
      <c r="L326" s="511">
        <v>77338</v>
      </c>
    </row>
    <row r="327" spans="2:12" ht="15" thickBot="1" x14ac:dyDescent="0.4">
      <c r="B327" s="413" t="s">
        <v>439</v>
      </c>
      <c r="D327" s="508"/>
      <c r="E327" s="508"/>
      <c r="F327" s="510"/>
      <c r="G327" s="510"/>
      <c r="H327" s="510"/>
      <c r="I327" s="508"/>
      <c r="J327" s="512"/>
      <c r="K327" s="508"/>
      <c r="L327" s="512"/>
    </row>
    <row r="328" spans="2:12" x14ac:dyDescent="0.35">
      <c r="B328" s="410" t="s">
        <v>78</v>
      </c>
      <c r="D328" s="412" t="s">
        <v>19</v>
      </c>
      <c r="E328" s="412" t="s">
        <v>19</v>
      </c>
      <c r="F328" s="411">
        <v>43106</v>
      </c>
      <c r="G328" s="411">
        <v>2732</v>
      </c>
      <c r="H328" s="411">
        <v>31500</v>
      </c>
      <c r="I328" s="411">
        <v>30281</v>
      </c>
      <c r="J328" s="442">
        <v>107619</v>
      </c>
      <c r="K328" s="443">
        <v>-200</v>
      </c>
      <c r="L328" s="442">
        <v>107419</v>
      </c>
    </row>
    <row r="329" spans="2:12" x14ac:dyDescent="0.35">
      <c r="B329" s="421" t="s">
        <v>80</v>
      </c>
      <c r="D329" s="443" t="s">
        <v>19</v>
      </c>
      <c r="E329" s="443" t="s">
        <v>19</v>
      </c>
      <c r="F329" s="443" t="s">
        <v>19</v>
      </c>
      <c r="G329" s="443" t="s">
        <v>19</v>
      </c>
      <c r="H329" s="443" t="s">
        <v>19</v>
      </c>
      <c r="I329" s="445">
        <v>-110176</v>
      </c>
      <c r="J329" s="442">
        <v>-110176</v>
      </c>
      <c r="K329" s="443" t="s">
        <v>19</v>
      </c>
      <c r="L329" s="442">
        <v>-110176</v>
      </c>
    </row>
    <row r="330" spans="2:12" x14ac:dyDescent="0.35">
      <c r="B330" s="421" t="s">
        <v>189</v>
      </c>
      <c r="D330" s="443" t="s">
        <v>19</v>
      </c>
      <c r="E330" s="443" t="s">
        <v>19</v>
      </c>
      <c r="F330" s="443" t="s">
        <v>19</v>
      </c>
      <c r="G330" s="443" t="s">
        <v>19</v>
      </c>
      <c r="H330" s="443" t="s">
        <v>19</v>
      </c>
      <c r="I330" s="445">
        <v>15038</v>
      </c>
      <c r="J330" s="442">
        <v>15038</v>
      </c>
      <c r="K330" s="445">
        <v>-55038</v>
      </c>
      <c r="L330" s="442">
        <v>-40000</v>
      </c>
    </row>
    <row r="331" spans="2:12" x14ac:dyDescent="0.35">
      <c r="B331" s="421" t="s">
        <v>442</v>
      </c>
      <c r="D331" s="507" t="s">
        <v>19</v>
      </c>
      <c r="E331" s="507" t="s">
        <v>325</v>
      </c>
      <c r="F331" s="507" t="s">
        <v>19</v>
      </c>
      <c r="G331" s="507" t="s">
        <v>19</v>
      </c>
      <c r="H331" s="507" t="s">
        <v>19</v>
      </c>
      <c r="I331" s="509">
        <v>-4064</v>
      </c>
      <c r="J331" s="505" t="s">
        <v>19</v>
      </c>
      <c r="K331" s="507" t="s">
        <v>19</v>
      </c>
      <c r="L331" s="505" t="s">
        <v>19</v>
      </c>
    </row>
    <row r="332" spans="2:12" ht="15" thickBot="1" x14ac:dyDescent="0.4">
      <c r="B332" s="421" t="s">
        <v>450</v>
      </c>
      <c r="D332" s="508"/>
      <c r="E332" s="508"/>
      <c r="F332" s="508"/>
      <c r="G332" s="508"/>
      <c r="H332" s="508"/>
      <c r="I332" s="510"/>
      <c r="J332" s="506"/>
      <c r="K332" s="508"/>
      <c r="L332" s="506"/>
    </row>
    <row r="333" spans="2:12" ht="15" thickBot="1" x14ac:dyDescent="0.4">
      <c r="B333" s="416" t="s">
        <v>451</v>
      </c>
      <c r="D333" s="449" t="s">
        <v>447</v>
      </c>
      <c r="E333" s="438">
        <v>619407</v>
      </c>
      <c r="F333" s="438">
        <v>-3880</v>
      </c>
      <c r="G333" s="438">
        <v>1101</v>
      </c>
      <c r="H333" s="438">
        <v>31500</v>
      </c>
      <c r="I333" s="438">
        <v>446471</v>
      </c>
      <c r="J333" s="451" t="s">
        <v>436</v>
      </c>
      <c r="K333" s="449" t="s">
        <v>19</v>
      </c>
      <c r="L333" s="451" t="s">
        <v>436</v>
      </c>
    </row>
    <row r="339" spans="2:12" x14ac:dyDescent="0.35">
      <c r="B339" s="468"/>
      <c r="D339" s="468"/>
      <c r="E339" s="460"/>
      <c r="F339" s="520" t="s">
        <v>46</v>
      </c>
      <c r="G339" s="520"/>
      <c r="H339" s="460"/>
      <c r="I339" s="460"/>
      <c r="J339" s="460"/>
      <c r="K339" s="460"/>
      <c r="L339" s="460"/>
    </row>
    <row r="340" spans="2:12" ht="31.5" x14ac:dyDescent="0.35">
      <c r="B340" s="468"/>
      <c r="D340" s="517" t="s">
        <v>44</v>
      </c>
      <c r="E340" s="517" t="s">
        <v>45</v>
      </c>
      <c r="F340" s="460" t="s">
        <v>433</v>
      </c>
      <c r="G340" s="517" t="s">
        <v>195</v>
      </c>
      <c r="H340" s="517" t="s">
        <v>190</v>
      </c>
      <c r="I340" s="517" t="s">
        <v>373</v>
      </c>
      <c r="J340" s="517" t="s">
        <v>463</v>
      </c>
      <c r="K340" s="517" t="s">
        <v>464</v>
      </c>
      <c r="L340" s="517" t="s">
        <v>74</v>
      </c>
    </row>
    <row r="341" spans="2:12" x14ac:dyDescent="0.35">
      <c r="B341" s="483"/>
      <c r="D341" s="517"/>
      <c r="E341" s="517"/>
      <c r="F341" s="460" t="s">
        <v>434</v>
      </c>
      <c r="G341" s="517"/>
      <c r="H341" s="517"/>
      <c r="I341" s="517"/>
      <c r="J341" s="517"/>
      <c r="K341" s="517"/>
      <c r="L341" s="517"/>
    </row>
    <row r="342" spans="2:12" x14ac:dyDescent="0.35">
      <c r="D342" s="466"/>
      <c r="E342" s="466"/>
      <c r="F342" s="466"/>
      <c r="G342" s="466"/>
      <c r="H342" s="466"/>
      <c r="I342" s="439"/>
      <c r="J342" s="468"/>
      <c r="K342" s="439"/>
      <c r="L342" s="468"/>
    </row>
    <row r="343" spans="2:12" x14ac:dyDescent="0.35">
      <c r="B343" s="416" t="s">
        <v>465</v>
      </c>
      <c r="D343" s="466" t="s">
        <v>408</v>
      </c>
      <c r="E343" s="411">
        <v>618666</v>
      </c>
      <c r="F343" s="411">
        <v>13521</v>
      </c>
      <c r="G343" s="411">
        <v>-2074</v>
      </c>
      <c r="H343" s="411">
        <v>59970</v>
      </c>
      <c r="I343" s="411">
        <v>313440</v>
      </c>
      <c r="J343" s="468" t="s">
        <v>446</v>
      </c>
      <c r="K343" s="461" t="s">
        <v>19</v>
      </c>
      <c r="L343" s="468" t="s">
        <v>446</v>
      </c>
    </row>
    <row r="344" spans="2:12" x14ac:dyDescent="0.35">
      <c r="B344" s="421" t="s">
        <v>186</v>
      </c>
      <c r="D344" s="461" t="s">
        <v>19</v>
      </c>
      <c r="E344" s="461" t="s">
        <v>19</v>
      </c>
      <c r="F344" s="461" t="s">
        <v>19</v>
      </c>
      <c r="G344" s="461" t="s">
        <v>19</v>
      </c>
      <c r="H344" s="461" t="s">
        <v>19</v>
      </c>
      <c r="I344" s="461" t="s">
        <v>466</v>
      </c>
      <c r="J344" s="468" t="s">
        <v>466</v>
      </c>
      <c r="K344" s="461" t="s">
        <v>19</v>
      </c>
      <c r="L344" s="468" t="s">
        <v>466</v>
      </c>
    </row>
    <row r="345" spans="2:12" ht="15" thickBot="1" x14ac:dyDescent="0.4">
      <c r="B345" s="421" t="s">
        <v>196</v>
      </c>
      <c r="D345" s="462" t="s">
        <v>19</v>
      </c>
      <c r="E345" s="462" t="s">
        <v>19</v>
      </c>
      <c r="F345" s="462" t="s">
        <v>19</v>
      </c>
      <c r="G345" s="465">
        <v>15717</v>
      </c>
      <c r="H345" s="462" t="s">
        <v>467</v>
      </c>
      <c r="I345" s="467" t="s">
        <v>19</v>
      </c>
      <c r="J345" s="469" t="s">
        <v>468</v>
      </c>
      <c r="K345" s="462" t="s">
        <v>19</v>
      </c>
      <c r="L345" s="469" t="s">
        <v>468</v>
      </c>
    </row>
    <row r="346" spans="2:12" ht="15" thickBot="1" x14ac:dyDescent="0.4">
      <c r="B346" s="416" t="s">
        <v>78</v>
      </c>
      <c r="D346" s="466" t="s">
        <v>19</v>
      </c>
      <c r="E346" s="466" t="s">
        <v>19</v>
      </c>
      <c r="F346" s="466" t="s">
        <v>19</v>
      </c>
      <c r="G346" s="411">
        <v>15717</v>
      </c>
      <c r="H346" s="466" t="s">
        <v>467</v>
      </c>
      <c r="I346" s="466" t="s">
        <v>466</v>
      </c>
      <c r="J346" s="468" t="s">
        <v>469</v>
      </c>
      <c r="K346" s="466" t="s">
        <v>19</v>
      </c>
      <c r="L346" s="468" t="s">
        <v>469</v>
      </c>
    </row>
    <row r="347" spans="2:12" ht="15" thickBot="1" x14ac:dyDescent="0.4">
      <c r="B347" s="416" t="s">
        <v>470</v>
      </c>
      <c r="D347" s="479" t="s">
        <v>408</v>
      </c>
      <c r="E347" s="480">
        <v>618666</v>
      </c>
      <c r="F347" s="480">
        <v>13521</v>
      </c>
      <c r="G347" s="480">
        <v>13643</v>
      </c>
      <c r="H347" s="480">
        <v>27213</v>
      </c>
      <c r="I347" s="480">
        <v>312006</v>
      </c>
      <c r="J347" s="484" t="s">
        <v>471</v>
      </c>
      <c r="K347" s="479" t="s">
        <v>19</v>
      </c>
      <c r="L347" s="484" t="s">
        <v>471</v>
      </c>
    </row>
    <row r="348" spans="2:12" x14ac:dyDescent="0.35">
      <c r="B348" s="416"/>
      <c r="D348" s="481"/>
      <c r="E348" s="482"/>
      <c r="F348" s="482"/>
      <c r="G348" s="482"/>
      <c r="H348" s="482"/>
      <c r="I348" s="482"/>
      <c r="J348"/>
      <c r="K348"/>
      <c r="L348"/>
    </row>
    <row r="349" spans="2:12" x14ac:dyDescent="0.35">
      <c r="D349" s="448"/>
      <c r="E349" s="448"/>
      <c r="F349" s="448"/>
      <c r="G349" s="448"/>
      <c r="H349" s="450"/>
      <c r="I349" s="448"/>
      <c r="J349" s="448"/>
      <c r="K349" s="448"/>
      <c r="L349" s="448"/>
    </row>
    <row r="350" spans="2:12" x14ac:dyDescent="0.35">
      <c r="B350" s="410" t="s">
        <v>378</v>
      </c>
      <c r="D350" s="466" t="s">
        <v>408</v>
      </c>
      <c r="E350" s="411">
        <v>619407</v>
      </c>
      <c r="F350" s="466" t="s">
        <v>405</v>
      </c>
      <c r="G350" s="411">
        <v>1101</v>
      </c>
      <c r="H350" s="411">
        <v>31500</v>
      </c>
      <c r="I350" s="411">
        <v>446471</v>
      </c>
      <c r="J350" s="468" t="s">
        <v>436</v>
      </c>
      <c r="K350" s="461" t="s">
        <v>19</v>
      </c>
      <c r="L350" s="468" t="s">
        <v>436</v>
      </c>
    </row>
    <row r="351" spans="2:12" x14ac:dyDescent="0.35">
      <c r="B351" s="413" t="s">
        <v>186</v>
      </c>
      <c r="D351" s="461" t="s">
        <v>19</v>
      </c>
      <c r="E351" s="461" t="s">
        <v>19</v>
      </c>
      <c r="F351" s="461" t="s">
        <v>19</v>
      </c>
      <c r="G351" s="461" t="s">
        <v>19</v>
      </c>
      <c r="H351" s="461" t="s">
        <v>19</v>
      </c>
      <c r="I351" s="461" t="s">
        <v>472</v>
      </c>
      <c r="J351" s="468" t="s">
        <v>472</v>
      </c>
      <c r="K351" s="461" t="s">
        <v>19</v>
      </c>
      <c r="L351" s="468" t="s">
        <v>472</v>
      </c>
    </row>
    <row r="352" spans="2:12" ht="15" thickBot="1" x14ac:dyDescent="0.4">
      <c r="B352" s="413" t="s">
        <v>196</v>
      </c>
      <c r="D352" s="462" t="s">
        <v>19</v>
      </c>
      <c r="E352" s="462" t="s">
        <v>19</v>
      </c>
      <c r="F352" s="462" t="s">
        <v>19</v>
      </c>
      <c r="G352" s="462">
        <v>491</v>
      </c>
      <c r="H352" s="462">
        <v>581</v>
      </c>
      <c r="I352" s="462" t="s">
        <v>19</v>
      </c>
      <c r="J352" s="464">
        <v>1072</v>
      </c>
      <c r="K352" s="462" t="s">
        <v>19</v>
      </c>
      <c r="L352" s="464">
        <v>1072</v>
      </c>
    </row>
    <row r="353" spans="2:12" ht="15" thickBot="1" x14ac:dyDescent="0.4">
      <c r="B353" s="410" t="s">
        <v>78</v>
      </c>
      <c r="D353" s="466" t="s">
        <v>19</v>
      </c>
      <c r="E353" s="466" t="s">
        <v>19</v>
      </c>
      <c r="F353" s="466" t="s">
        <v>19</v>
      </c>
      <c r="G353" s="466">
        <v>491</v>
      </c>
      <c r="H353" s="466">
        <v>581</v>
      </c>
      <c r="I353" s="466" t="s">
        <v>472</v>
      </c>
      <c r="J353" s="463">
        <v>-65306</v>
      </c>
      <c r="K353" s="461" t="s">
        <v>19</v>
      </c>
      <c r="L353" s="463">
        <v>-65306</v>
      </c>
    </row>
    <row r="354" spans="2:12" ht="15" thickBot="1" x14ac:dyDescent="0.4">
      <c r="B354" s="416" t="s">
        <v>473</v>
      </c>
      <c r="D354" s="479" t="s">
        <v>408</v>
      </c>
      <c r="E354" s="480">
        <v>619407</v>
      </c>
      <c r="F354" s="479" t="s">
        <v>405</v>
      </c>
      <c r="G354" s="480">
        <v>1592</v>
      </c>
      <c r="H354" s="480">
        <v>32081</v>
      </c>
      <c r="I354" s="480">
        <v>380093</v>
      </c>
      <c r="J354" s="484" t="s">
        <v>474</v>
      </c>
      <c r="K354" s="479" t="s">
        <v>19</v>
      </c>
      <c r="L354" s="484" t="s">
        <v>474</v>
      </c>
    </row>
    <row r="361" spans="2:12" ht="15" thickBot="1" x14ac:dyDescent="0.4">
      <c r="B361" s="474"/>
      <c r="D361" s="474"/>
      <c r="E361" s="477"/>
      <c r="F361" s="515" t="s">
        <v>46</v>
      </c>
      <c r="G361" s="515"/>
      <c r="H361" s="477"/>
      <c r="I361" s="477"/>
      <c r="J361" s="477"/>
      <c r="K361" s="477"/>
      <c r="L361" s="477"/>
    </row>
    <row r="362" spans="2:12" ht="31.5" x14ac:dyDescent="0.35">
      <c r="B362" s="516"/>
      <c r="D362" s="517" t="s">
        <v>44</v>
      </c>
      <c r="E362" s="517" t="s">
        <v>45</v>
      </c>
      <c r="F362" s="477" t="s">
        <v>433</v>
      </c>
      <c r="G362" s="518" t="s">
        <v>195</v>
      </c>
      <c r="H362" s="517" t="s">
        <v>190</v>
      </c>
      <c r="I362" s="517" t="s">
        <v>373</v>
      </c>
      <c r="J362" s="517" t="s">
        <v>463</v>
      </c>
      <c r="K362" s="517" t="s">
        <v>464</v>
      </c>
      <c r="L362" s="517" t="s">
        <v>74</v>
      </c>
    </row>
    <row r="363" spans="2:12" x14ac:dyDescent="0.35">
      <c r="B363" s="516"/>
      <c r="D363" s="517"/>
      <c r="E363" s="517"/>
      <c r="F363" s="477" t="s">
        <v>434</v>
      </c>
      <c r="G363" s="519"/>
      <c r="H363" s="517"/>
      <c r="I363" s="517"/>
      <c r="J363" s="517"/>
      <c r="K363" s="517"/>
      <c r="L363" s="517"/>
    </row>
    <row r="364" spans="2:12" x14ac:dyDescent="0.35">
      <c r="B364" s="448"/>
      <c r="D364" s="476"/>
      <c r="E364" s="476"/>
      <c r="F364" s="476"/>
      <c r="G364" s="476"/>
      <c r="H364" s="476"/>
      <c r="I364" s="439"/>
      <c r="J364" s="474"/>
      <c r="K364" s="439"/>
      <c r="L364" s="474"/>
    </row>
    <row r="365" spans="2:12" x14ac:dyDescent="0.35">
      <c r="B365" s="416" t="s">
        <v>477</v>
      </c>
      <c r="D365" s="476" t="s">
        <v>408</v>
      </c>
      <c r="E365" s="411">
        <v>618666</v>
      </c>
      <c r="F365" s="411">
        <v>13521</v>
      </c>
      <c r="G365" s="411">
        <v>-2074</v>
      </c>
      <c r="H365" s="411">
        <v>60494</v>
      </c>
      <c r="I365" s="411">
        <v>330325</v>
      </c>
      <c r="J365" s="474" t="s">
        <v>478</v>
      </c>
      <c r="K365" s="472" t="s">
        <v>19</v>
      </c>
      <c r="L365" s="474" t="s">
        <v>478</v>
      </c>
    </row>
    <row r="366" spans="2:12" x14ac:dyDescent="0.35">
      <c r="B366" s="421" t="s">
        <v>186</v>
      </c>
      <c r="D366" s="472" t="s">
        <v>19</v>
      </c>
      <c r="E366" s="472" t="s">
        <v>19</v>
      </c>
      <c r="F366" s="472" t="s">
        <v>19</v>
      </c>
      <c r="G366" s="472" t="s">
        <v>19</v>
      </c>
      <c r="H366" s="472" t="s">
        <v>19</v>
      </c>
      <c r="I366" s="473">
        <v>19362</v>
      </c>
      <c r="J366" s="475">
        <v>19362</v>
      </c>
      <c r="K366" s="472" t="s">
        <v>19</v>
      </c>
      <c r="L366" s="475">
        <v>19362</v>
      </c>
    </row>
    <row r="367" spans="2:12" x14ac:dyDescent="0.35">
      <c r="B367" s="421" t="s">
        <v>398</v>
      </c>
      <c r="D367" s="507" t="s">
        <v>19</v>
      </c>
      <c r="E367" s="507" t="s">
        <v>19</v>
      </c>
      <c r="F367" s="507" t="s">
        <v>479</v>
      </c>
      <c r="G367" s="509">
        <v>16363</v>
      </c>
      <c r="H367" s="507" t="s">
        <v>480</v>
      </c>
      <c r="I367" s="513" t="s">
        <v>19</v>
      </c>
      <c r="J367" s="505" t="s">
        <v>481</v>
      </c>
      <c r="K367" s="507" t="s">
        <v>19</v>
      </c>
      <c r="L367" s="505" t="s">
        <v>481</v>
      </c>
    </row>
    <row r="368" spans="2:12" ht="15" thickBot="1" x14ac:dyDescent="0.4">
      <c r="B368" s="421" t="s">
        <v>399</v>
      </c>
      <c r="D368" s="508"/>
      <c r="E368" s="508"/>
      <c r="F368" s="508"/>
      <c r="G368" s="510"/>
      <c r="H368" s="508"/>
      <c r="I368" s="514"/>
      <c r="J368" s="506"/>
      <c r="K368" s="508"/>
      <c r="L368" s="506"/>
    </row>
    <row r="369" spans="2:12" ht="15" thickBot="1" x14ac:dyDescent="0.4">
      <c r="B369" s="416" t="s">
        <v>78</v>
      </c>
      <c r="D369" s="476" t="s">
        <v>19</v>
      </c>
      <c r="E369" s="476" t="s">
        <v>19</v>
      </c>
      <c r="F369" s="476" t="s">
        <v>479</v>
      </c>
      <c r="G369" s="411">
        <v>16363</v>
      </c>
      <c r="H369" s="476" t="s">
        <v>480</v>
      </c>
      <c r="I369" s="411">
        <v>19362</v>
      </c>
      <c r="J369" s="475">
        <v>4997</v>
      </c>
      <c r="K369" s="476" t="s">
        <v>19</v>
      </c>
      <c r="L369" s="475">
        <v>4997</v>
      </c>
    </row>
    <row r="370" spans="2:12" ht="15" thickBot="1" x14ac:dyDescent="0.4">
      <c r="B370" s="421" t="s">
        <v>401</v>
      </c>
      <c r="D370" s="424" t="s">
        <v>19</v>
      </c>
      <c r="E370" s="424">
        <v>-616</v>
      </c>
      <c r="F370" s="424" t="s">
        <v>19</v>
      </c>
      <c r="G370" s="424" t="s">
        <v>19</v>
      </c>
      <c r="H370" s="424" t="s">
        <v>19</v>
      </c>
      <c r="I370" s="424">
        <v>616</v>
      </c>
      <c r="J370" s="492" t="s">
        <v>19</v>
      </c>
      <c r="K370" s="424" t="s">
        <v>19</v>
      </c>
      <c r="L370" s="492" t="s">
        <v>19</v>
      </c>
    </row>
    <row r="371" spans="2:12" ht="15" thickBot="1" x14ac:dyDescent="0.4">
      <c r="B371" s="416" t="s">
        <v>482</v>
      </c>
      <c r="D371" s="479" t="s">
        <v>408</v>
      </c>
      <c r="E371" s="480">
        <v>618050</v>
      </c>
      <c r="F371" s="479" t="s">
        <v>483</v>
      </c>
      <c r="G371" s="480">
        <v>14289</v>
      </c>
      <c r="H371" s="480">
        <v>50039</v>
      </c>
      <c r="I371" s="480">
        <v>350303</v>
      </c>
      <c r="J371" s="484" t="s">
        <v>484</v>
      </c>
      <c r="K371" s="479" t="s">
        <v>19</v>
      </c>
      <c r="L371" s="484" t="s">
        <v>484</v>
      </c>
    </row>
    <row r="372" spans="2:12" x14ac:dyDescent="0.35">
      <c r="B372" s="448"/>
      <c r="D372" s="448"/>
      <c r="E372" s="448"/>
      <c r="F372" s="448"/>
      <c r="G372" s="448"/>
      <c r="H372" s="450"/>
      <c r="I372" s="448"/>
      <c r="J372" s="448"/>
      <c r="K372" s="448"/>
      <c r="L372" s="448"/>
    </row>
    <row r="373" spans="2:12" x14ac:dyDescent="0.35">
      <c r="B373" s="410" t="s">
        <v>435</v>
      </c>
      <c r="D373" s="476" t="s">
        <v>408</v>
      </c>
      <c r="E373" s="411">
        <v>619407</v>
      </c>
      <c r="F373" s="476" t="s">
        <v>405</v>
      </c>
      <c r="G373" s="411">
        <v>1101</v>
      </c>
      <c r="H373" s="411">
        <v>32024</v>
      </c>
      <c r="I373" s="411">
        <v>463356</v>
      </c>
      <c r="J373" s="474" t="s">
        <v>485</v>
      </c>
      <c r="K373" s="472" t="s">
        <v>19</v>
      </c>
      <c r="L373" s="474" t="s">
        <v>485</v>
      </c>
    </row>
    <row r="374" spans="2:12" x14ac:dyDescent="0.35">
      <c r="B374" s="413" t="s">
        <v>186</v>
      </c>
      <c r="D374" s="472" t="s">
        <v>19</v>
      </c>
      <c r="E374" s="472" t="s">
        <v>19</v>
      </c>
      <c r="F374" s="472" t="s">
        <v>19</v>
      </c>
      <c r="G374" s="472" t="s">
        <v>19</v>
      </c>
      <c r="H374" s="472" t="s">
        <v>19</v>
      </c>
      <c r="I374" s="473">
        <v>-195252</v>
      </c>
      <c r="J374" s="475">
        <v>-195252</v>
      </c>
      <c r="K374" s="472" t="s">
        <v>19</v>
      </c>
      <c r="L374" s="475">
        <v>-195252</v>
      </c>
    </row>
    <row r="375" spans="2:12" x14ac:dyDescent="0.35">
      <c r="B375" s="413" t="s">
        <v>398</v>
      </c>
      <c r="D375" s="507" t="s">
        <v>19</v>
      </c>
      <c r="E375" s="507" t="s">
        <v>19</v>
      </c>
      <c r="F375" s="507" t="s">
        <v>19</v>
      </c>
      <c r="G375" s="507" t="s">
        <v>486</v>
      </c>
      <c r="H375" s="509">
        <v>27651</v>
      </c>
      <c r="I375" s="507" t="s">
        <v>19</v>
      </c>
      <c r="J375" s="511">
        <v>24722</v>
      </c>
      <c r="K375" s="507" t="s">
        <v>19</v>
      </c>
      <c r="L375" s="511">
        <v>24722</v>
      </c>
    </row>
    <row r="376" spans="2:12" ht="15" thickBot="1" x14ac:dyDescent="0.4">
      <c r="B376" s="413" t="s">
        <v>399</v>
      </c>
      <c r="D376" s="508"/>
      <c r="E376" s="508"/>
      <c r="F376" s="508"/>
      <c r="G376" s="508"/>
      <c r="H376" s="510"/>
      <c r="I376" s="508"/>
      <c r="J376" s="512"/>
      <c r="K376" s="508"/>
      <c r="L376" s="512"/>
    </row>
    <row r="377" spans="2:12" ht="15" thickBot="1" x14ac:dyDescent="0.4">
      <c r="B377" s="410" t="s">
        <v>78</v>
      </c>
      <c r="D377" s="476" t="s">
        <v>19</v>
      </c>
      <c r="E377" s="476" t="s">
        <v>19</v>
      </c>
      <c r="F377" s="476" t="s">
        <v>19</v>
      </c>
      <c r="G377" s="476" t="s">
        <v>486</v>
      </c>
      <c r="H377" s="411">
        <v>27651</v>
      </c>
      <c r="I377" s="411">
        <v>-195252</v>
      </c>
      <c r="J377" s="475">
        <v>-170530</v>
      </c>
      <c r="K377" s="472" t="s">
        <v>19</v>
      </c>
      <c r="L377" s="475">
        <v>-170530</v>
      </c>
    </row>
    <row r="378" spans="2:12" ht="15" thickBot="1" x14ac:dyDescent="0.4">
      <c r="B378" s="413" t="s">
        <v>401</v>
      </c>
      <c r="D378" s="424" t="s">
        <v>19</v>
      </c>
      <c r="E378" s="424">
        <v>-876</v>
      </c>
      <c r="F378" s="424" t="s">
        <v>19</v>
      </c>
      <c r="G378" s="424" t="s">
        <v>19</v>
      </c>
      <c r="H378" s="424" t="s">
        <v>19</v>
      </c>
      <c r="I378" s="424">
        <v>876</v>
      </c>
      <c r="J378" s="493" t="s">
        <v>19</v>
      </c>
      <c r="K378" s="424"/>
      <c r="L378" s="493" t="s">
        <v>19</v>
      </c>
    </row>
    <row r="379" spans="2:12" ht="15" thickBot="1" x14ac:dyDescent="0.4">
      <c r="B379" s="416" t="s">
        <v>487</v>
      </c>
      <c r="D379" s="479" t="s">
        <v>408</v>
      </c>
      <c r="E379" s="480">
        <v>618531</v>
      </c>
      <c r="F379" s="479" t="s">
        <v>405</v>
      </c>
      <c r="G379" s="479" t="s">
        <v>488</v>
      </c>
      <c r="H379" s="480">
        <v>59675</v>
      </c>
      <c r="I379" s="480">
        <v>268980</v>
      </c>
      <c r="J379" s="484" t="s">
        <v>489</v>
      </c>
      <c r="K379" s="479" t="s">
        <v>19</v>
      </c>
      <c r="L379" s="484" t="s">
        <v>489</v>
      </c>
    </row>
    <row r="383" spans="2:12" x14ac:dyDescent="0.35">
      <c r="B383" s="413" t="s">
        <v>493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91"/>
      <c r="D384" s="491"/>
      <c r="E384" s="486"/>
      <c r="F384" s="515" t="s">
        <v>46</v>
      </c>
      <c r="G384" s="515"/>
      <c r="H384" s="486"/>
      <c r="I384" s="486"/>
      <c r="J384" s="486"/>
      <c r="K384" s="486"/>
      <c r="L384" s="486"/>
    </row>
    <row r="385" spans="2:12" ht="31.5" x14ac:dyDescent="0.35">
      <c r="B385" s="516"/>
      <c r="D385" s="517" t="s">
        <v>44</v>
      </c>
      <c r="E385" s="517" t="s">
        <v>45</v>
      </c>
      <c r="F385" s="486" t="s">
        <v>433</v>
      </c>
      <c r="G385" s="518" t="s">
        <v>195</v>
      </c>
      <c r="H385" s="517" t="s">
        <v>190</v>
      </c>
      <c r="I385" s="517" t="s">
        <v>373</v>
      </c>
      <c r="J385" s="517" t="s">
        <v>463</v>
      </c>
      <c r="K385" s="517" t="s">
        <v>464</v>
      </c>
      <c r="L385" s="517" t="s">
        <v>74</v>
      </c>
    </row>
    <row r="386" spans="2:12" x14ac:dyDescent="0.35">
      <c r="B386" s="516"/>
      <c r="D386" s="517"/>
      <c r="E386" s="517"/>
      <c r="F386" s="486" t="s">
        <v>434</v>
      </c>
      <c r="G386" s="519"/>
      <c r="H386" s="517"/>
      <c r="I386" s="517"/>
      <c r="J386" s="517"/>
      <c r="K386" s="517"/>
      <c r="L386" s="517"/>
    </row>
    <row r="387" spans="2:12" x14ac:dyDescent="0.35">
      <c r="B387" s="448"/>
      <c r="D387" s="490"/>
      <c r="E387" s="490"/>
      <c r="F387" s="490"/>
      <c r="G387" s="490"/>
      <c r="H387" s="490"/>
      <c r="I387" s="439"/>
      <c r="J387" s="491"/>
      <c r="K387" s="439"/>
      <c r="L387" s="491"/>
    </row>
    <row r="388" spans="2:12" x14ac:dyDescent="0.35">
      <c r="B388" s="416" t="s">
        <v>477</v>
      </c>
      <c r="D388" s="490" t="s">
        <v>408</v>
      </c>
      <c r="E388" s="411">
        <v>618666</v>
      </c>
      <c r="F388" s="411">
        <v>13521</v>
      </c>
      <c r="G388" s="411">
        <v>-2074</v>
      </c>
      <c r="H388" s="411">
        <v>60494</v>
      </c>
      <c r="I388" s="411">
        <v>330325</v>
      </c>
      <c r="J388" s="491" t="s">
        <v>478</v>
      </c>
      <c r="K388" s="488" t="s">
        <v>19</v>
      </c>
      <c r="L388" s="491" t="s">
        <v>478</v>
      </c>
    </row>
    <row r="389" spans="2:12" x14ac:dyDescent="0.35">
      <c r="B389" s="421" t="s">
        <v>186</v>
      </c>
      <c r="D389" s="488" t="s">
        <v>19</v>
      </c>
      <c r="E389" s="488" t="s">
        <v>19</v>
      </c>
      <c r="F389" s="488" t="s">
        <v>19</v>
      </c>
      <c r="G389" s="488" t="s">
        <v>19</v>
      </c>
      <c r="H389" s="488" t="s">
        <v>19</v>
      </c>
      <c r="I389" s="489">
        <v>51741</v>
      </c>
      <c r="J389" s="487">
        <v>51741</v>
      </c>
      <c r="K389" s="488" t="s">
        <v>19</v>
      </c>
      <c r="L389" s="487">
        <v>51741</v>
      </c>
    </row>
    <row r="390" spans="2:12" x14ac:dyDescent="0.35">
      <c r="B390" s="421" t="s">
        <v>196</v>
      </c>
      <c r="D390" s="538" t="s">
        <v>19</v>
      </c>
      <c r="E390" s="538" t="s">
        <v>19</v>
      </c>
      <c r="F390" s="538" t="s">
        <v>479</v>
      </c>
      <c r="G390" s="539">
        <v>8616</v>
      </c>
      <c r="H390" s="539">
        <v>8290</v>
      </c>
      <c r="I390" s="538" t="s">
        <v>19</v>
      </c>
      <c r="J390" s="540" t="s">
        <v>494</v>
      </c>
      <c r="K390" s="538" t="s">
        <v>19</v>
      </c>
      <c r="L390" s="540" t="s">
        <v>494</v>
      </c>
    </row>
    <row r="391" spans="2:12" ht="15" thickBot="1" x14ac:dyDescent="0.4">
      <c r="B391" s="416" t="s">
        <v>78</v>
      </c>
      <c r="D391" s="490" t="s">
        <v>19</v>
      </c>
      <c r="E391" s="490" t="s">
        <v>19</v>
      </c>
      <c r="F391" s="490" t="s">
        <v>479</v>
      </c>
      <c r="G391" s="411">
        <v>8616</v>
      </c>
      <c r="H391" s="411">
        <v>8290</v>
      </c>
      <c r="I391" s="411">
        <v>51741</v>
      </c>
      <c r="J391" s="487">
        <v>48374</v>
      </c>
      <c r="K391" s="490" t="s">
        <v>19</v>
      </c>
      <c r="L391" s="487">
        <v>48374</v>
      </c>
    </row>
    <row r="392" spans="2:12" ht="15" thickBot="1" x14ac:dyDescent="0.4">
      <c r="B392" s="421" t="s">
        <v>401</v>
      </c>
      <c r="D392" s="424" t="s">
        <v>19</v>
      </c>
      <c r="E392" s="424">
        <v>-616</v>
      </c>
      <c r="F392" s="424" t="s">
        <v>19</v>
      </c>
      <c r="G392" s="424" t="s">
        <v>19</v>
      </c>
      <c r="H392" s="424" t="s">
        <v>19</v>
      </c>
      <c r="I392" s="424">
        <v>616</v>
      </c>
      <c r="J392" s="492" t="s">
        <v>19</v>
      </c>
      <c r="K392" s="424" t="s">
        <v>19</v>
      </c>
      <c r="L392" s="492" t="s">
        <v>19</v>
      </c>
    </row>
    <row r="393" spans="2:12" ht="15" thickBot="1" x14ac:dyDescent="0.4">
      <c r="B393" s="416" t="s">
        <v>495</v>
      </c>
      <c r="D393" s="479" t="s">
        <v>408</v>
      </c>
      <c r="E393" s="480">
        <v>618050</v>
      </c>
      <c r="F393" s="479" t="s">
        <v>483</v>
      </c>
      <c r="G393" s="480">
        <v>6542</v>
      </c>
      <c r="H393" s="480">
        <v>68784</v>
      </c>
      <c r="I393" s="480">
        <v>382682</v>
      </c>
      <c r="J393" s="484" t="s">
        <v>496</v>
      </c>
      <c r="K393" s="479" t="s">
        <v>19</v>
      </c>
      <c r="L393" s="484" t="s">
        <v>496</v>
      </c>
    </row>
    <row r="394" spans="2:12" x14ac:dyDescent="0.35">
      <c r="B394" s="448"/>
      <c r="D394" s="448"/>
      <c r="E394" s="448"/>
      <c r="F394" s="448"/>
      <c r="G394" s="448"/>
      <c r="H394" s="450"/>
      <c r="I394" s="448"/>
      <c r="J394" s="448"/>
      <c r="K394" s="448"/>
      <c r="L394" s="448"/>
    </row>
    <row r="395" spans="2:12" x14ac:dyDescent="0.35">
      <c r="B395" s="410" t="s">
        <v>435</v>
      </c>
      <c r="D395" s="490" t="s">
        <v>408</v>
      </c>
      <c r="E395" s="411">
        <v>619407</v>
      </c>
      <c r="F395" s="490" t="s">
        <v>405</v>
      </c>
      <c r="G395" s="411">
        <v>1101</v>
      </c>
      <c r="H395" s="411">
        <v>32024</v>
      </c>
      <c r="I395" s="411">
        <v>463356</v>
      </c>
      <c r="J395" s="491" t="s">
        <v>485</v>
      </c>
      <c r="K395" s="488" t="s">
        <v>19</v>
      </c>
      <c r="L395" s="491" t="s">
        <v>485</v>
      </c>
    </row>
    <row r="396" spans="2:12" x14ac:dyDescent="0.35">
      <c r="B396" s="413" t="s">
        <v>186</v>
      </c>
      <c r="D396" s="488" t="s">
        <v>19</v>
      </c>
      <c r="E396" s="488" t="s">
        <v>19</v>
      </c>
      <c r="F396" s="488" t="s">
        <v>19</v>
      </c>
      <c r="G396" s="488" t="s">
        <v>19</v>
      </c>
      <c r="H396" s="488" t="s">
        <v>19</v>
      </c>
      <c r="I396" s="489">
        <v>-201244</v>
      </c>
      <c r="J396" s="487">
        <v>-201244</v>
      </c>
      <c r="K396" s="488" t="s">
        <v>19</v>
      </c>
      <c r="L396" s="487">
        <v>-201244</v>
      </c>
    </row>
    <row r="397" spans="2:12" x14ac:dyDescent="0.35">
      <c r="B397" s="413" t="s">
        <v>196</v>
      </c>
      <c r="D397" s="538" t="s">
        <v>19</v>
      </c>
      <c r="E397" s="538" t="s">
        <v>19</v>
      </c>
      <c r="F397" s="538" t="s">
        <v>19</v>
      </c>
      <c r="G397" s="539">
        <v>3676</v>
      </c>
      <c r="H397" s="538" t="s">
        <v>497</v>
      </c>
      <c r="I397" s="538" t="s">
        <v>19</v>
      </c>
      <c r="J397" s="541">
        <v>13821</v>
      </c>
      <c r="K397" s="538" t="s">
        <v>19</v>
      </c>
      <c r="L397" s="541">
        <v>13821</v>
      </c>
    </row>
    <row r="398" spans="2:12" ht="15" thickBot="1" x14ac:dyDescent="0.4">
      <c r="B398" s="410" t="s">
        <v>78</v>
      </c>
      <c r="D398" s="490" t="s">
        <v>19</v>
      </c>
      <c r="E398" s="490" t="s">
        <v>19</v>
      </c>
      <c r="F398" s="490" t="s">
        <v>19</v>
      </c>
      <c r="G398" s="411">
        <v>3676</v>
      </c>
      <c r="H398" s="490" t="s">
        <v>497</v>
      </c>
      <c r="I398" s="411">
        <v>-201244</v>
      </c>
      <c r="J398" s="487">
        <v>-187423</v>
      </c>
      <c r="K398" s="490" t="s">
        <v>19</v>
      </c>
      <c r="L398" s="487">
        <v>-187423</v>
      </c>
    </row>
    <row r="399" spans="2:12" ht="15" thickBot="1" x14ac:dyDescent="0.4">
      <c r="B399" s="413" t="s">
        <v>401</v>
      </c>
      <c r="D399" s="424" t="s">
        <v>19</v>
      </c>
      <c r="E399" s="424">
        <v>-876</v>
      </c>
      <c r="F399" s="424" t="s">
        <v>19</v>
      </c>
      <c r="G399" s="424" t="s">
        <v>19</v>
      </c>
      <c r="H399" s="424" t="s">
        <v>19</v>
      </c>
      <c r="I399" s="424">
        <v>876</v>
      </c>
      <c r="J399" s="492" t="s">
        <v>19</v>
      </c>
      <c r="K399" s="424" t="s">
        <v>19</v>
      </c>
      <c r="L399" s="492" t="s">
        <v>19</v>
      </c>
    </row>
    <row r="400" spans="2:12" ht="15" thickBot="1" x14ac:dyDescent="0.4">
      <c r="B400" s="416" t="s">
        <v>498</v>
      </c>
      <c r="D400" s="479" t="s">
        <v>408</v>
      </c>
      <c r="E400" s="480">
        <v>618531</v>
      </c>
      <c r="F400" s="479" t="s">
        <v>405</v>
      </c>
      <c r="G400" s="480">
        <v>4777</v>
      </c>
      <c r="H400" s="480">
        <v>42169</v>
      </c>
      <c r="I400" s="480">
        <v>262988</v>
      </c>
      <c r="J400" s="484" t="s">
        <v>499</v>
      </c>
      <c r="K400" s="479" t="s">
        <v>19</v>
      </c>
      <c r="L400" s="484" t="s">
        <v>499</v>
      </c>
    </row>
  </sheetData>
  <mergeCells count="140">
    <mergeCell ref="J385:J386"/>
    <mergeCell ref="K385:K386"/>
    <mergeCell ref="L385:L386"/>
    <mergeCell ref="G340:G341"/>
    <mergeCell ref="H340:H341"/>
    <mergeCell ref="I340:I341"/>
    <mergeCell ref="F339:G339"/>
    <mergeCell ref="F384:G384"/>
    <mergeCell ref="B385:B386"/>
    <mergeCell ref="D385:D386"/>
    <mergeCell ref="E385:E386"/>
    <mergeCell ref="G385:G386"/>
    <mergeCell ref="H385:H386"/>
    <mergeCell ref="I385:I386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F250:G250"/>
    <mergeCell ref="B76:B77"/>
    <mergeCell ref="F248:G248"/>
    <mergeCell ref="F288:G288"/>
    <mergeCell ref="D289:D290"/>
    <mergeCell ref="E289:E290"/>
    <mergeCell ref="F289:F290"/>
    <mergeCell ref="G289:G290"/>
    <mergeCell ref="B54:B55"/>
    <mergeCell ref="F223:G223"/>
    <mergeCell ref="I289:I290"/>
    <mergeCell ref="J289:J290"/>
    <mergeCell ref="K289:K290"/>
    <mergeCell ref="J302:J303"/>
    <mergeCell ref="K302:K303"/>
    <mergeCell ref="L289:L290"/>
    <mergeCell ref="L302:L303"/>
    <mergeCell ref="F265:G265"/>
    <mergeCell ref="F267:G267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F311:G311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31:L332"/>
    <mergeCell ref="F361:G361"/>
    <mergeCell ref="B362:B363"/>
    <mergeCell ref="D362:D363"/>
    <mergeCell ref="E362:E363"/>
    <mergeCell ref="G362:G363"/>
    <mergeCell ref="H362:H363"/>
    <mergeCell ref="I362:I363"/>
    <mergeCell ref="J362:J363"/>
    <mergeCell ref="K362:K363"/>
    <mergeCell ref="L362:L363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J340:J341"/>
    <mergeCell ref="K340:K341"/>
    <mergeCell ref="L340:L341"/>
    <mergeCell ref="D340:D341"/>
    <mergeCell ref="E340:E341"/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F367:F368"/>
    <mergeCell ref="G367:G368"/>
    <mergeCell ref="H367:H368"/>
    <mergeCell ref="I367:I368"/>
    <mergeCell ref="J367:J368"/>
    <mergeCell ref="K367:K368"/>
  </mergeCells>
  <pageMargins left="0.7" right="0.7" top="0.75" bottom="0.75" header="0.3" footer="0.3"/>
  <pageSetup paperSize="9" scale="10" orientation="landscape" r:id="rId1"/>
  <rowBreaks count="1" manualBreakCount="1">
    <brk id="28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O76"/>
  <sheetViews>
    <sheetView showGridLines="0" view="pageBreakPreview" topLeftCell="A61" zoomScale="70" zoomScaleNormal="25" zoomScaleSheetLayoutView="70" workbookViewId="0">
      <pane xSplit="3" topLeftCell="N1" activePane="topRight" state="frozen"/>
      <selection activeCell="Y26" sqref="Y26"/>
      <selection pane="topRight" activeCell="S79" sqref="S79"/>
    </sheetView>
  </sheetViews>
  <sheetFormatPr defaultRowHeight="14.5" x14ac:dyDescent="0.35"/>
  <cols>
    <col min="1" max="1" width="1.54296875" customWidth="1"/>
    <col min="2" max="2" width="85.453125" style="14" customWidth="1"/>
    <col min="3" max="3" width="2.54296875" style="244" customWidth="1"/>
    <col min="4" max="4" width="13.1796875" style="244" customWidth="1"/>
    <col min="5" max="5" width="16.54296875" style="244" customWidth="1"/>
    <col min="6" max="8" width="13.1796875" style="244" customWidth="1"/>
    <col min="9" max="9" width="16.54296875" style="244" customWidth="1"/>
    <col min="10" max="10" width="14.1796875" style="244" customWidth="1"/>
    <col min="11" max="11" width="13.1796875" style="244" customWidth="1"/>
    <col min="12" max="12" width="12.7265625" style="244" bestFit="1" customWidth="1"/>
    <col min="13" max="13" width="16" style="244" bestFit="1" customWidth="1"/>
    <col min="14" max="14" width="14.26953125" style="244" customWidth="1"/>
    <col min="15" max="16" width="12.7265625" style="244" customWidth="1"/>
    <col min="17" max="17" width="16" style="244" customWidth="1"/>
    <col min="18" max="18" width="14.26953125" style="244" customWidth="1"/>
    <col min="19" max="20" width="12.7265625" style="244" customWidth="1"/>
    <col min="21" max="233" width="9.1796875" style="244"/>
    <col min="234" max="234" width="1.453125" style="244" customWidth="1"/>
    <col min="235" max="235" width="60.81640625" style="244" customWidth="1"/>
    <col min="236" max="236" width="6" style="244" customWidth="1"/>
    <col min="237" max="237" width="14.1796875" style="244" bestFit="1" customWidth="1"/>
    <col min="238" max="238" width="1.81640625" style="244" customWidth="1"/>
    <col min="239" max="239" width="14.1796875" style="244" bestFit="1" customWidth="1"/>
    <col min="240" max="241" width="11.1796875" style="244" bestFit="1" customWidth="1"/>
    <col min="242" max="489" width="9.1796875" style="244"/>
    <col min="490" max="490" width="1.453125" style="244" customWidth="1"/>
    <col min="491" max="491" width="60.81640625" style="244" customWidth="1"/>
    <col min="492" max="492" width="6" style="244" customWidth="1"/>
    <col min="493" max="493" width="14.1796875" style="244" bestFit="1" customWidth="1"/>
    <col min="494" max="494" width="1.81640625" style="244" customWidth="1"/>
    <col min="495" max="495" width="14.1796875" style="244" bestFit="1" customWidth="1"/>
    <col min="496" max="497" width="11.1796875" style="244" bestFit="1" customWidth="1"/>
    <col min="498" max="745" width="9.1796875" style="244"/>
    <col min="746" max="746" width="1.453125" style="244" customWidth="1"/>
    <col min="747" max="747" width="60.81640625" style="244" customWidth="1"/>
    <col min="748" max="748" width="6" style="244" customWidth="1"/>
    <col min="749" max="749" width="14.1796875" style="244" bestFit="1" customWidth="1"/>
    <col min="750" max="750" width="1.81640625" style="244" customWidth="1"/>
    <col min="751" max="751" width="14.1796875" style="244" bestFit="1" customWidth="1"/>
    <col min="752" max="753" width="11.1796875" style="244" bestFit="1" customWidth="1"/>
    <col min="754" max="1001" width="9.1796875" style="244"/>
    <col min="1002" max="1002" width="1.453125" style="244" customWidth="1"/>
    <col min="1003" max="1003" width="60.81640625" style="244" customWidth="1"/>
    <col min="1004" max="1004" width="6" style="244" customWidth="1"/>
    <col min="1005" max="1005" width="14.1796875" style="244" bestFit="1" customWidth="1"/>
    <col min="1006" max="1006" width="1.81640625" style="244" customWidth="1"/>
    <col min="1007" max="1007" width="14.1796875" style="244" bestFit="1" customWidth="1"/>
    <col min="1008" max="1009" width="11.1796875" style="244" bestFit="1" customWidth="1"/>
    <col min="1010" max="1257" width="9.1796875" style="244"/>
    <col min="1258" max="1258" width="1.453125" style="244" customWidth="1"/>
    <col min="1259" max="1259" width="60.81640625" style="244" customWidth="1"/>
    <col min="1260" max="1260" width="6" style="244" customWidth="1"/>
    <col min="1261" max="1261" width="14.1796875" style="244" bestFit="1" customWidth="1"/>
    <col min="1262" max="1262" width="1.81640625" style="244" customWidth="1"/>
    <col min="1263" max="1263" width="14.1796875" style="244" bestFit="1" customWidth="1"/>
    <col min="1264" max="1265" width="11.1796875" style="244" bestFit="1" customWidth="1"/>
    <col min="1266" max="1513" width="9.1796875" style="244"/>
    <col min="1514" max="1514" width="1.453125" style="244" customWidth="1"/>
    <col min="1515" max="1515" width="60.81640625" style="244" customWidth="1"/>
    <col min="1516" max="1516" width="6" style="244" customWidth="1"/>
    <col min="1517" max="1517" width="14.1796875" style="244" bestFit="1" customWidth="1"/>
    <col min="1518" max="1518" width="1.81640625" style="244" customWidth="1"/>
    <col min="1519" max="1519" width="14.1796875" style="244" bestFit="1" customWidth="1"/>
    <col min="1520" max="1521" width="11.1796875" style="244" bestFit="1" customWidth="1"/>
    <col min="1522" max="1769" width="9.1796875" style="244"/>
    <col min="1770" max="1770" width="1.453125" style="244" customWidth="1"/>
    <col min="1771" max="1771" width="60.81640625" style="244" customWidth="1"/>
    <col min="1772" max="1772" width="6" style="244" customWidth="1"/>
    <col min="1773" max="1773" width="14.1796875" style="244" bestFit="1" customWidth="1"/>
    <col min="1774" max="1774" width="1.81640625" style="244" customWidth="1"/>
    <col min="1775" max="1775" width="14.1796875" style="244" bestFit="1" customWidth="1"/>
    <col min="1776" max="1777" width="11.1796875" style="244" bestFit="1" customWidth="1"/>
    <col min="1778" max="2025" width="9.1796875" style="244"/>
    <col min="2026" max="2026" width="1.453125" style="244" customWidth="1"/>
    <col min="2027" max="2027" width="60.81640625" style="244" customWidth="1"/>
    <col min="2028" max="2028" width="6" style="244" customWidth="1"/>
    <col min="2029" max="2029" width="14.1796875" style="244" bestFit="1" customWidth="1"/>
    <col min="2030" max="2030" width="1.81640625" style="244" customWidth="1"/>
    <col min="2031" max="2031" width="14.1796875" style="244" bestFit="1" customWidth="1"/>
    <col min="2032" max="2033" width="11.1796875" style="244" bestFit="1" customWidth="1"/>
    <col min="2034" max="2281" width="9.1796875" style="244"/>
    <col min="2282" max="2282" width="1.453125" style="244" customWidth="1"/>
    <col min="2283" max="2283" width="60.81640625" style="244" customWidth="1"/>
    <col min="2284" max="2284" width="6" style="244" customWidth="1"/>
    <col min="2285" max="2285" width="14.1796875" style="244" bestFit="1" customWidth="1"/>
    <col min="2286" max="2286" width="1.81640625" style="244" customWidth="1"/>
    <col min="2287" max="2287" width="14.1796875" style="244" bestFit="1" customWidth="1"/>
    <col min="2288" max="2289" width="11.1796875" style="244" bestFit="1" customWidth="1"/>
    <col min="2290" max="2537" width="9.1796875" style="244"/>
    <col min="2538" max="2538" width="1.453125" style="244" customWidth="1"/>
    <col min="2539" max="2539" width="60.81640625" style="244" customWidth="1"/>
    <col min="2540" max="2540" width="6" style="244" customWidth="1"/>
    <col min="2541" max="2541" width="14.1796875" style="244" bestFit="1" customWidth="1"/>
    <col min="2542" max="2542" width="1.81640625" style="244" customWidth="1"/>
    <col min="2543" max="2543" width="14.1796875" style="244" bestFit="1" customWidth="1"/>
    <col min="2544" max="2545" width="11.1796875" style="244" bestFit="1" customWidth="1"/>
    <col min="2546" max="2793" width="9.1796875" style="244"/>
    <col min="2794" max="2794" width="1.453125" style="244" customWidth="1"/>
    <col min="2795" max="2795" width="60.81640625" style="244" customWidth="1"/>
    <col min="2796" max="2796" width="6" style="244" customWidth="1"/>
    <col min="2797" max="2797" width="14.1796875" style="244" bestFit="1" customWidth="1"/>
    <col min="2798" max="2798" width="1.81640625" style="244" customWidth="1"/>
    <col min="2799" max="2799" width="14.1796875" style="244" bestFit="1" customWidth="1"/>
    <col min="2800" max="2801" width="11.1796875" style="244" bestFit="1" customWidth="1"/>
    <col min="2802" max="3049" width="9.1796875" style="244"/>
    <col min="3050" max="3050" width="1.453125" style="244" customWidth="1"/>
    <col min="3051" max="3051" width="60.81640625" style="244" customWidth="1"/>
    <col min="3052" max="3052" width="6" style="244" customWidth="1"/>
    <col min="3053" max="3053" width="14.1796875" style="244" bestFit="1" customWidth="1"/>
    <col min="3054" max="3054" width="1.81640625" style="244" customWidth="1"/>
    <col min="3055" max="3055" width="14.1796875" style="244" bestFit="1" customWidth="1"/>
    <col min="3056" max="3057" width="11.1796875" style="244" bestFit="1" customWidth="1"/>
    <col min="3058" max="3305" width="9.1796875" style="244"/>
    <col min="3306" max="3306" width="1.453125" style="244" customWidth="1"/>
    <col min="3307" max="3307" width="60.81640625" style="244" customWidth="1"/>
    <col min="3308" max="3308" width="6" style="244" customWidth="1"/>
    <col min="3309" max="3309" width="14.1796875" style="244" bestFit="1" customWidth="1"/>
    <col min="3310" max="3310" width="1.81640625" style="244" customWidth="1"/>
    <col min="3311" max="3311" width="14.1796875" style="244" bestFit="1" customWidth="1"/>
    <col min="3312" max="3313" width="11.1796875" style="244" bestFit="1" customWidth="1"/>
    <col min="3314" max="3561" width="9.1796875" style="244"/>
    <col min="3562" max="3562" width="1.453125" style="244" customWidth="1"/>
    <col min="3563" max="3563" width="60.81640625" style="244" customWidth="1"/>
    <col min="3564" max="3564" width="6" style="244" customWidth="1"/>
    <col min="3565" max="3565" width="14.1796875" style="244" bestFit="1" customWidth="1"/>
    <col min="3566" max="3566" width="1.81640625" style="244" customWidth="1"/>
    <col min="3567" max="3567" width="14.1796875" style="244" bestFit="1" customWidth="1"/>
    <col min="3568" max="3569" width="11.1796875" style="244" bestFit="1" customWidth="1"/>
    <col min="3570" max="3817" width="9.1796875" style="244"/>
    <col min="3818" max="3818" width="1.453125" style="244" customWidth="1"/>
    <col min="3819" max="3819" width="60.81640625" style="244" customWidth="1"/>
    <col min="3820" max="3820" width="6" style="244" customWidth="1"/>
    <col min="3821" max="3821" width="14.1796875" style="244" bestFit="1" customWidth="1"/>
    <col min="3822" max="3822" width="1.81640625" style="244" customWidth="1"/>
    <col min="3823" max="3823" width="14.1796875" style="244" bestFit="1" customWidth="1"/>
    <col min="3824" max="3825" width="11.1796875" style="244" bestFit="1" customWidth="1"/>
    <col min="3826" max="4073" width="9.1796875" style="244"/>
    <col min="4074" max="4074" width="1.453125" style="244" customWidth="1"/>
    <col min="4075" max="4075" width="60.81640625" style="244" customWidth="1"/>
    <col min="4076" max="4076" width="6" style="244" customWidth="1"/>
    <col min="4077" max="4077" width="14.1796875" style="244" bestFit="1" customWidth="1"/>
    <col min="4078" max="4078" width="1.81640625" style="244" customWidth="1"/>
    <col min="4079" max="4079" width="14.1796875" style="244" bestFit="1" customWidth="1"/>
    <col min="4080" max="4081" width="11.1796875" style="244" bestFit="1" customWidth="1"/>
    <col min="4082" max="4329" width="9.1796875" style="244"/>
    <col min="4330" max="4330" width="1.453125" style="244" customWidth="1"/>
    <col min="4331" max="4331" width="60.81640625" style="244" customWidth="1"/>
    <col min="4332" max="4332" width="6" style="244" customWidth="1"/>
    <col min="4333" max="4333" width="14.1796875" style="244" bestFit="1" customWidth="1"/>
    <col min="4334" max="4334" width="1.81640625" style="244" customWidth="1"/>
    <col min="4335" max="4335" width="14.1796875" style="244" bestFit="1" customWidth="1"/>
    <col min="4336" max="4337" width="11.1796875" style="244" bestFit="1" customWidth="1"/>
    <col min="4338" max="4585" width="9.1796875" style="244"/>
    <col min="4586" max="4586" width="1.453125" style="244" customWidth="1"/>
    <col min="4587" max="4587" width="60.81640625" style="244" customWidth="1"/>
    <col min="4588" max="4588" width="6" style="244" customWidth="1"/>
    <col min="4589" max="4589" width="14.1796875" style="244" bestFit="1" customWidth="1"/>
    <col min="4590" max="4590" width="1.81640625" style="244" customWidth="1"/>
    <col min="4591" max="4591" width="14.1796875" style="244" bestFit="1" customWidth="1"/>
    <col min="4592" max="4593" width="11.1796875" style="244" bestFit="1" customWidth="1"/>
    <col min="4594" max="4841" width="9.1796875" style="244"/>
    <col min="4842" max="4842" width="1.453125" style="244" customWidth="1"/>
    <col min="4843" max="4843" width="60.81640625" style="244" customWidth="1"/>
    <col min="4844" max="4844" width="6" style="244" customWidth="1"/>
    <col min="4845" max="4845" width="14.1796875" style="244" bestFit="1" customWidth="1"/>
    <col min="4846" max="4846" width="1.81640625" style="244" customWidth="1"/>
    <col min="4847" max="4847" width="14.1796875" style="244" bestFit="1" customWidth="1"/>
    <col min="4848" max="4849" width="11.1796875" style="244" bestFit="1" customWidth="1"/>
    <col min="4850" max="5097" width="9.1796875" style="244"/>
    <col min="5098" max="5098" width="1.453125" style="244" customWidth="1"/>
    <col min="5099" max="5099" width="60.81640625" style="244" customWidth="1"/>
    <col min="5100" max="5100" width="6" style="244" customWidth="1"/>
    <col min="5101" max="5101" width="14.1796875" style="244" bestFit="1" customWidth="1"/>
    <col min="5102" max="5102" width="1.81640625" style="244" customWidth="1"/>
    <col min="5103" max="5103" width="14.1796875" style="244" bestFit="1" customWidth="1"/>
    <col min="5104" max="5105" width="11.1796875" style="244" bestFit="1" customWidth="1"/>
    <col min="5106" max="5353" width="9.1796875" style="244"/>
    <col min="5354" max="5354" width="1.453125" style="244" customWidth="1"/>
    <col min="5355" max="5355" width="60.81640625" style="244" customWidth="1"/>
    <col min="5356" max="5356" width="6" style="244" customWidth="1"/>
    <col min="5357" max="5357" width="14.1796875" style="244" bestFit="1" customWidth="1"/>
    <col min="5358" max="5358" width="1.81640625" style="244" customWidth="1"/>
    <col min="5359" max="5359" width="14.1796875" style="244" bestFit="1" customWidth="1"/>
    <col min="5360" max="5361" width="11.1796875" style="244" bestFit="1" customWidth="1"/>
    <col min="5362" max="5609" width="9.1796875" style="244"/>
    <col min="5610" max="5610" width="1.453125" style="244" customWidth="1"/>
    <col min="5611" max="5611" width="60.81640625" style="244" customWidth="1"/>
    <col min="5612" max="5612" width="6" style="244" customWidth="1"/>
    <col min="5613" max="5613" width="14.1796875" style="244" bestFit="1" customWidth="1"/>
    <col min="5614" max="5614" width="1.81640625" style="244" customWidth="1"/>
    <col min="5615" max="5615" width="14.1796875" style="244" bestFit="1" customWidth="1"/>
    <col min="5616" max="5617" width="11.1796875" style="244" bestFit="1" customWidth="1"/>
    <col min="5618" max="5865" width="9.1796875" style="244"/>
    <col min="5866" max="5866" width="1.453125" style="244" customWidth="1"/>
    <col min="5867" max="5867" width="60.81640625" style="244" customWidth="1"/>
    <col min="5868" max="5868" width="6" style="244" customWidth="1"/>
    <col min="5869" max="5869" width="14.1796875" style="244" bestFit="1" customWidth="1"/>
    <col min="5870" max="5870" width="1.81640625" style="244" customWidth="1"/>
    <col min="5871" max="5871" width="14.1796875" style="244" bestFit="1" customWidth="1"/>
    <col min="5872" max="5873" width="11.1796875" style="244" bestFit="1" customWidth="1"/>
    <col min="5874" max="6121" width="9.1796875" style="244"/>
    <col min="6122" max="6122" width="1.453125" style="244" customWidth="1"/>
    <col min="6123" max="6123" width="60.81640625" style="244" customWidth="1"/>
    <col min="6124" max="6124" width="6" style="244" customWidth="1"/>
    <col min="6125" max="6125" width="14.1796875" style="244" bestFit="1" customWidth="1"/>
    <col min="6126" max="6126" width="1.81640625" style="244" customWidth="1"/>
    <col min="6127" max="6127" width="14.1796875" style="244" bestFit="1" customWidth="1"/>
    <col min="6128" max="6129" width="11.1796875" style="244" bestFit="1" customWidth="1"/>
    <col min="6130" max="6377" width="9.1796875" style="244"/>
    <col min="6378" max="6378" width="1.453125" style="244" customWidth="1"/>
    <col min="6379" max="6379" width="60.81640625" style="244" customWidth="1"/>
    <col min="6380" max="6380" width="6" style="244" customWidth="1"/>
    <col min="6381" max="6381" width="14.1796875" style="244" bestFit="1" customWidth="1"/>
    <col min="6382" max="6382" width="1.81640625" style="244" customWidth="1"/>
    <col min="6383" max="6383" width="14.1796875" style="244" bestFit="1" customWidth="1"/>
    <col min="6384" max="6385" width="11.1796875" style="244" bestFit="1" customWidth="1"/>
    <col min="6386" max="6633" width="9.1796875" style="244"/>
    <col min="6634" max="6634" width="1.453125" style="244" customWidth="1"/>
    <col min="6635" max="6635" width="60.81640625" style="244" customWidth="1"/>
    <col min="6636" max="6636" width="6" style="244" customWidth="1"/>
    <col min="6637" max="6637" width="14.1796875" style="244" bestFit="1" customWidth="1"/>
    <col min="6638" max="6638" width="1.81640625" style="244" customWidth="1"/>
    <col min="6639" max="6639" width="14.1796875" style="244" bestFit="1" customWidth="1"/>
    <col min="6640" max="6641" width="11.1796875" style="244" bestFit="1" customWidth="1"/>
    <col min="6642" max="6889" width="9.1796875" style="244"/>
    <col min="6890" max="6890" width="1.453125" style="244" customWidth="1"/>
    <col min="6891" max="6891" width="60.81640625" style="244" customWidth="1"/>
    <col min="6892" max="6892" width="6" style="244" customWidth="1"/>
    <col min="6893" max="6893" width="14.1796875" style="244" bestFit="1" customWidth="1"/>
    <col min="6894" max="6894" width="1.81640625" style="244" customWidth="1"/>
    <col min="6895" max="6895" width="14.1796875" style="244" bestFit="1" customWidth="1"/>
    <col min="6896" max="6897" width="11.1796875" style="244" bestFit="1" customWidth="1"/>
    <col min="6898" max="7145" width="9.1796875" style="244"/>
    <col min="7146" max="7146" width="1.453125" style="244" customWidth="1"/>
    <col min="7147" max="7147" width="60.81640625" style="244" customWidth="1"/>
    <col min="7148" max="7148" width="6" style="244" customWidth="1"/>
    <col min="7149" max="7149" width="14.1796875" style="244" bestFit="1" customWidth="1"/>
    <col min="7150" max="7150" width="1.81640625" style="244" customWidth="1"/>
    <col min="7151" max="7151" width="14.1796875" style="244" bestFit="1" customWidth="1"/>
    <col min="7152" max="7153" width="11.1796875" style="244" bestFit="1" customWidth="1"/>
    <col min="7154" max="7401" width="9.1796875" style="244"/>
    <col min="7402" max="7402" width="1.453125" style="244" customWidth="1"/>
    <col min="7403" max="7403" width="60.81640625" style="244" customWidth="1"/>
    <col min="7404" max="7404" width="6" style="244" customWidth="1"/>
    <col min="7405" max="7405" width="14.1796875" style="244" bestFit="1" customWidth="1"/>
    <col min="7406" max="7406" width="1.81640625" style="244" customWidth="1"/>
    <col min="7407" max="7407" width="14.1796875" style="244" bestFit="1" customWidth="1"/>
    <col min="7408" max="7409" width="11.1796875" style="244" bestFit="1" customWidth="1"/>
    <col min="7410" max="7657" width="9.1796875" style="244"/>
    <col min="7658" max="7658" width="1.453125" style="244" customWidth="1"/>
    <col min="7659" max="7659" width="60.81640625" style="244" customWidth="1"/>
    <col min="7660" max="7660" width="6" style="244" customWidth="1"/>
    <col min="7661" max="7661" width="14.1796875" style="244" bestFit="1" customWidth="1"/>
    <col min="7662" max="7662" width="1.81640625" style="244" customWidth="1"/>
    <col min="7663" max="7663" width="14.1796875" style="244" bestFit="1" customWidth="1"/>
    <col min="7664" max="7665" width="11.1796875" style="244" bestFit="1" customWidth="1"/>
    <col min="7666" max="7913" width="9.1796875" style="244"/>
    <col min="7914" max="7914" width="1.453125" style="244" customWidth="1"/>
    <col min="7915" max="7915" width="60.81640625" style="244" customWidth="1"/>
    <col min="7916" max="7916" width="6" style="244" customWidth="1"/>
    <col min="7917" max="7917" width="14.1796875" style="244" bestFit="1" customWidth="1"/>
    <col min="7918" max="7918" width="1.81640625" style="244" customWidth="1"/>
    <col min="7919" max="7919" width="14.1796875" style="244" bestFit="1" customWidth="1"/>
    <col min="7920" max="7921" width="11.1796875" style="244" bestFit="1" customWidth="1"/>
    <col min="7922" max="8169" width="9.1796875" style="244"/>
    <col min="8170" max="8170" width="1.453125" style="244" customWidth="1"/>
    <col min="8171" max="8171" width="60.81640625" style="244" customWidth="1"/>
    <col min="8172" max="8172" width="6" style="244" customWidth="1"/>
    <col min="8173" max="8173" width="14.1796875" style="244" bestFit="1" customWidth="1"/>
    <col min="8174" max="8174" width="1.81640625" style="244" customWidth="1"/>
    <col min="8175" max="8175" width="14.1796875" style="244" bestFit="1" customWidth="1"/>
    <col min="8176" max="8177" width="11.1796875" style="244" bestFit="1" customWidth="1"/>
    <col min="8178" max="8425" width="9.1796875" style="244"/>
    <col min="8426" max="8426" width="1.453125" style="244" customWidth="1"/>
    <col min="8427" max="8427" width="60.81640625" style="244" customWidth="1"/>
    <col min="8428" max="8428" width="6" style="244" customWidth="1"/>
    <col min="8429" max="8429" width="14.1796875" style="244" bestFit="1" customWidth="1"/>
    <col min="8430" max="8430" width="1.81640625" style="244" customWidth="1"/>
    <col min="8431" max="8431" width="14.1796875" style="244" bestFit="1" customWidth="1"/>
    <col min="8432" max="8433" width="11.1796875" style="244" bestFit="1" customWidth="1"/>
    <col min="8434" max="8681" width="9.1796875" style="244"/>
    <col min="8682" max="8682" width="1.453125" style="244" customWidth="1"/>
    <col min="8683" max="8683" width="60.81640625" style="244" customWidth="1"/>
    <col min="8684" max="8684" width="6" style="244" customWidth="1"/>
    <col min="8685" max="8685" width="14.1796875" style="244" bestFit="1" customWidth="1"/>
    <col min="8686" max="8686" width="1.81640625" style="244" customWidth="1"/>
    <col min="8687" max="8687" width="14.1796875" style="244" bestFit="1" customWidth="1"/>
    <col min="8688" max="8689" width="11.1796875" style="244" bestFit="1" customWidth="1"/>
    <col min="8690" max="8937" width="9.1796875" style="244"/>
    <col min="8938" max="8938" width="1.453125" style="244" customWidth="1"/>
    <col min="8939" max="8939" width="60.81640625" style="244" customWidth="1"/>
    <col min="8940" max="8940" width="6" style="244" customWidth="1"/>
    <col min="8941" max="8941" width="14.1796875" style="244" bestFit="1" customWidth="1"/>
    <col min="8942" max="8942" width="1.81640625" style="244" customWidth="1"/>
    <col min="8943" max="8943" width="14.1796875" style="244" bestFit="1" customWidth="1"/>
    <col min="8944" max="8945" width="11.1796875" style="244" bestFit="1" customWidth="1"/>
    <col min="8946" max="9193" width="9.1796875" style="244"/>
    <col min="9194" max="9194" width="1.453125" style="244" customWidth="1"/>
    <col min="9195" max="9195" width="60.81640625" style="244" customWidth="1"/>
    <col min="9196" max="9196" width="6" style="244" customWidth="1"/>
    <col min="9197" max="9197" width="14.1796875" style="244" bestFit="1" customWidth="1"/>
    <col min="9198" max="9198" width="1.81640625" style="244" customWidth="1"/>
    <col min="9199" max="9199" width="14.1796875" style="244" bestFit="1" customWidth="1"/>
    <col min="9200" max="9201" width="11.1796875" style="244" bestFit="1" customWidth="1"/>
    <col min="9202" max="9449" width="9.1796875" style="244"/>
    <col min="9450" max="9450" width="1.453125" style="244" customWidth="1"/>
    <col min="9451" max="9451" width="60.81640625" style="244" customWidth="1"/>
    <col min="9452" max="9452" width="6" style="244" customWidth="1"/>
    <col min="9453" max="9453" width="14.1796875" style="244" bestFit="1" customWidth="1"/>
    <col min="9454" max="9454" width="1.81640625" style="244" customWidth="1"/>
    <col min="9455" max="9455" width="14.1796875" style="244" bestFit="1" customWidth="1"/>
    <col min="9456" max="9457" width="11.1796875" style="244" bestFit="1" customWidth="1"/>
    <col min="9458" max="9705" width="9.1796875" style="244"/>
    <col min="9706" max="9706" width="1.453125" style="244" customWidth="1"/>
    <col min="9707" max="9707" width="60.81640625" style="244" customWidth="1"/>
    <col min="9708" max="9708" width="6" style="244" customWidth="1"/>
    <col min="9709" max="9709" width="14.1796875" style="244" bestFit="1" customWidth="1"/>
    <col min="9710" max="9710" width="1.81640625" style="244" customWidth="1"/>
    <col min="9711" max="9711" width="14.1796875" style="244" bestFit="1" customWidth="1"/>
    <col min="9712" max="9713" width="11.1796875" style="244" bestFit="1" customWidth="1"/>
    <col min="9714" max="9961" width="9.1796875" style="244"/>
    <col min="9962" max="9962" width="1.453125" style="244" customWidth="1"/>
    <col min="9963" max="9963" width="60.81640625" style="244" customWidth="1"/>
    <col min="9964" max="9964" width="6" style="244" customWidth="1"/>
    <col min="9965" max="9965" width="14.1796875" style="244" bestFit="1" customWidth="1"/>
    <col min="9966" max="9966" width="1.81640625" style="244" customWidth="1"/>
    <col min="9967" max="9967" width="14.1796875" style="244" bestFit="1" customWidth="1"/>
    <col min="9968" max="9969" width="11.1796875" style="244" bestFit="1" customWidth="1"/>
    <col min="9970" max="10217" width="9.1796875" style="244"/>
    <col min="10218" max="10218" width="1.453125" style="244" customWidth="1"/>
    <col min="10219" max="10219" width="60.81640625" style="244" customWidth="1"/>
    <col min="10220" max="10220" width="6" style="244" customWidth="1"/>
    <col min="10221" max="10221" width="14.1796875" style="244" bestFit="1" customWidth="1"/>
    <col min="10222" max="10222" width="1.81640625" style="244" customWidth="1"/>
    <col min="10223" max="10223" width="14.1796875" style="244" bestFit="1" customWidth="1"/>
    <col min="10224" max="10225" width="11.1796875" style="244" bestFit="1" customWidth="1"/>
    <col min="10226" max="10473" width="9.1796875" style="244"/>
    <col min="10474" max="10474" width="1.453125" style="244" customWidth="1"/>
    <col min="10475" max="10475" width="60.81640625" style="244" customWidth="1"/>
    <col min="10476" max="10476" width="6" style="244" customWidth="1"/>
    <col min="10477" max="10477" width="14.1796875" style="244" bestFit="1" customWidth="1"/>
    <col min="10478" max="10478" width="1.81640625" style="244" customWidth="1"/>
    <col min="10479" max="10479" width="14.1796875" style="244" bestFit="1" customWidth="1"/>
    <col min="10480" max="10481" width="11.1796875" style="244" bestFit="1" customWidth="1"/>
    <col min="10482" max="10729" width="9.1796875" style="244"/>
    <col min="10730" max="10730" width="1.453125" style="244" customWidth="1"/>
    <col min="10731" max="10731" width="60.81640625" style="244" customWidth="1"/>
    <col min="10732" max="10732" width="6" style="244" customWidth="1"/>
    <col min="10733" max="10733" width="14.1796875" style="244" bestFit="1" customWidth="1"/>
    <col min="10734" max="10734" width="1.81640625" style="244" customWidth="1"/>
    <col min="10735" max="10735" width="14.1796875" style="244" bestFit="1" customWidth="1"/>
    <col min="10736" max="10737" width="11.1796875" style="244" bestFit="1" customWidth="1"/>
    <col min="10738" max="10985" width="9.1796875" style="244"/>
    <col min="10986" max="10986" width="1.453125" style="244" customWidth="1"/>
    <col min="10987" max="10987" width="60.81640625" style="244" customWidth="1"/>
    <col min="10988" max="10988" width="6" style="244" customWidth="1"/>
    <col min="10989" max="10989" width="14.1796875" style="244" bestFit="1" customWidth="1"/>
    <col min="10990" max="10990" width="1.81640625" style="244" customWidth="1"/>
    <col min="10991" max="10991" width="14.1796875" style="244" bestFit="1" customWidth="1"/>
    <col min="10992" max="10993" width="11.1796875" style="244" bestFit="1" customWidth="1"/>
    <col min="10994" max="11241" width="9.1796875" style="244"/>
    <col min="11242" max="11242" width="1.453125" style="244" customWidth="1"/>
    <col min="11243" max="11243" width="60.81640625" style="244" customWidth="1"/>
    <col min="11244" max="11244" width="6" style="244" customWidth="1"/>
    <col min="11245" max="11245" width="14.1796875" style="244" bestFit="1" customWidth="1"/>
    <col min="11246" max="11246" width="1.81640625" style="244" customWidth="1"/>
    <col min="11247" max="11247" width="14.1796875" style="244" bestFit="1" customWidth="1"/>
    <col min="11248" max="11249" width="11.1796875" style="244" bestFit="1" customWidth="1"/>
    <col min="11250" max="11497" width="9.1796875" style="244"/>
    <col min="11498" max="11498" width="1.453125" style="244" customWidth="1"/>
    <col min="11499" max="11499" width="60.81640625" style="244" customWidth="1"/>
    <col min="11500" max="11500" width="6" style="244" customWidth="1"/>
    <col min="11501" max="11501" width="14.1796875" style="244" bestFit="1" customWidth="1"/>
    <col min="11502" max="11502" width="1.81640625" style="244" customWidth="1"/>
    <col min="11503" max="11503" width="14.1796875" style="244" bestFit="1" customWidth="1"/>
    <col min="11504" max="11505" width="11.1796875" style="244" bestFit="1" customWidth="1"/>
    <col min="11506" max="11753" width="9.1796875" style="244"/>
    <col min="11754" max="11754" width="1.453125" style="244" customWidth="1"/>
    <col min="11755" max="11755" width="60.81640625" style="244" customWidth="1"/>
    <col min="11756" max="11756" width="6" style="244" customWidth="1"/>
    <col min="11757" max="11757" width="14.1796875" style="244" bestFit="1" customWidth="1"/>
    <col min="11758" max="11758" width="1.81640625" style="244" customWidth="1"/>
    <col min="11759" max="11759" width="14.1796875" style="244" bestFit="1" customWidth="1"/>
    <col min="11760" max="11761" width="11.1796875" style="244" bestFit="1" customWidth="1"/>
    <col min="11762" max="12009" width="9.1796875" style="244"/>
    <col min="12010" max="12010" width="1.453125" style="244" customWidth="1"/>
    <col min="12011" max="12011" width="60.81640625" style="244" customWidth="1"/>
    <col min="12012" max="12012" width="6" style="244" customWidth="1"/>
    <col min="12013" max="12013" width="14.1796875" style="244" bestFit="1" customWidth="1"/>
    <col min="12014" max="12014" width="1.81640625" style="244" customWidth="1"/>
    <col min="12015" max="12015" width="14.1796875" style="244" bestFit="1" customWidth="1"/>
    <col min="12016" max="12017" width="11.1796875" style="244" bestFit="1" customWidth="1"/>
    <col min="12018" max="12265" width="9.1796875" style="244"/>
    <col min="12266" max="12266" width="1.453125" style="244" customWidth="1"/>
    <col min="12267" max="12267" width="60.81640625" style="244" customWidth="1"/>
    <col min="12268" max="12268" width="6" style="244" customWidth="1"/>
    <col min="12269" max="12269" width="14.1796875" style="244" bestFit="1" customWidth="1"/>
    <col min="12270" max="12270" width="1.81640625" style="244" customWidth="1"/>
    <col min="12271" max="12271" width="14.1796875" style="244" bestFit="1" customWidth="1"/>
    <col min="12272" max="12273" width="11.1796875" style="244" bestFit="1" customWidth="1"/>
    <col min="12274" max="12521" width="9.1796875" style="244"/>
    <col min="12522" max="12522" width="1.453125" style="244" customWidth="1"/>
    <col min="12523" max="12523" width="60.81640625" style="244" customWidth="1"/>
    <col min="12524" max="12524" width="6" style="244" customWidth="1"/>
    <col min="12525" max="12525" width="14.1796875" style="244" bestFit="1" customWidth="1"/>
    <col min="12526" max="12526" width="1.81640625" style="244" customWidth="1"/>
    <col min="12527" max="12527" width="14.1796875" style="244" bestFit="1" customWidth="1"/>
    <col min="12528" max="12529" width="11.1796875" style="244" bestFit="1" customWidth="1"/>
    <col min="12530" max="12777" width="9.1796875" style="244"/>
    <col min="12778" max="12778" width="1.453125" style="244" customWidth="1"/>
    <col min="12779" max="12779" width="60.81640625" style="244" customWidth="1"/>
    <col min="12780" max="12780" width="6" style="244" customWidth="1"/>
    <col min="12781" max="12781" width="14.1796875" style="244" bestFit="1" customWidth="1"/>
    <col min="12782" max="12782" width="1.81640625" style="244" customWidth="1"/>
    <col min="12783" max="12783" width="14.1796875" style="244" bestFit="1" customWidth="1"/>
    <col min="12784" max="12785" width="11.1796875" style="244" bestFit="1" customWidth="1"/>
    <col min="12786" max="13033" width="9.1796875" style="244"/>
    <col min="13034" max="13034" width="1.453125" style="244" customWidth="1"/>
    <col min="13035" max="13035" width="60.81640625" style="244" customWidth="1"/>
    <col min="13036" max="13036" width="6" style="244" customWidth="1"/>
    <col min="13037" max="13037" width="14.1796875" style="244" bestFit="1" customWidth="1"/>
    <col min="13038" max="13038" width="1.81640625" style="244" customWidth="1"/>
    <col min="13039" max="13039" width="14.1796875" style="244" bestFit="1" customWidth="1"/>
    <col min="13040" max="13041" width="11.1796875" style="244" bestFit="1" customWidth="1"/>
    <col min="13042" max="13289" width="9.1796875" style="244"/>
    <col min="13290" max="13290" width="1.453125" style="244" customWidth="1"/>
    <col min="13291" max="13291" width="60.81640625" style="244" customWidth="1"/>
    <col min="13292" max="13292" width="6" style="244" customWidth="1"/>
    <col min="13293" max="13293" width="14.1796875" style="244" bestFit="1" customWidth="1"/>
    <col min="13294" max="13294" width="1.81640625" style="244" customWidth="1"/>
    <col min="13295" max="13295" width="14.1796875" style="244" bestFit="1" customWidth="1"/>
    <col min="13296" max="13297" width="11.1796875" style="244" bestFit="1" customWidth="1"/>
    <col min="13298" max="13545" width="9.1796875" style="244"/>
    <col min="13546" max="13546" width="1.453125" style="244" customWidth="1"/>
    <col min="13547" max="13547" width="60.81640625" style="244" customWidth="1"/>
    <col min="13548" max="13548" width="6" style="244" customWidth="1"/>
    <col min="13549" max="13549" width="14.1796875" style="244" bestFit="1" customWidth="1"/>
    <col min="13550" max="13550" width="1.81640625" style="244" customWidth="1"/>
    <col min="13551" max="13551" width="14.1796875" style="244" bestFit="1" customWidth="1"/>
    <col min="13552" max="13553" width="11.1796875" style="244" bestFit="1" customWidth="1"/>
    <col min="13554" max="13801" width="9.1796875" style="244"/>
    <col min="13802" max="13802" width="1.453125" style="244" customWidth="1"/>
    <col min="13803" max="13803" width="60.81640625" style="244" customWidth="1"/>
    <col min="13804" max="13804" width="6" style="244" customWidth="1"/>
    <col min="13805" max="13805" width="14.1796875" style="244" bestFit="1" customWidth="1"/>
    <col min="13806" max="13806" width="1.81640625" style="244" customWidth="1"/>
    <col min="13807" max="13807" width="14.1796875" style="244" bestFit="1" customWidth="1"/>
    <col min="13808" max="13809" width="11.1796875" style="244" bestFit="1" customWidth="1"/>
    <col min="13810" max="14057" width="9.1796875" style="244"/>
    <col min="14058" max="14058" width="1.453125" style="244" customWidth="1"/>
    <col min="14059" max="14059" width="60.81640625" style="244" customWidth="1"/>
    <col min="14060" max="14060" width="6" style="244" customWidth="1"/>
    <col min="14061" max="14061" width="14.1796875" style="244" bestFit="1" customWidth="1"/>
    <col min="14062" max="14062" width="1.81640625" style="244" customWidth="1"/>
    <col min="14063" max="14063" width="14.1796875" style="244" bestFit="1" customWidth="1"/>
    <col min="14064" max="14065" width="11.1796875" style="244" bestFit="1" customWidth="1"/>
    <col min="14066" max="14313" width="9.1796875" style="244"/>
    <col min="14314" max="14314" width="1.453125" style="244" customWidth="1"/>
    <col min="14315" max="14315" width="60.81640625" style="244" customWidth="1"/>
    <col min="14316" max="14316" width="6" style="244" customWidth="1"/>
    <col min="14317" max="14317" width="14.1796875" style="244" bestFit="1" customWidth="1"/>
    <col min="14318" max="14318" width="1.81640625" style="244" customWidth="1"/>
    <col min="14319" max="14319" width="14.1796875" style="244" bestFit="1" customWidth="1"/>
    <col min="14320" max="14321" width="11.1796875" style="244" bestFit="1" customWidth="1"/>
    <col min="14322" max="14569" width="9.1796875" style="244"/>
    <col min="14570" max="14570" width="1.453125" style="244" customWidth="1"/>
    <col min="14571" max="14571" width="60.81640625" style="244" customWidth="1"/>
    <col min="14572" max="14572" width="6" style="244" customWidth="1"/>
    <col min="14573" max="14573" width="14.1796875" style="244" bestFit="1" customWidth="1"/>
    <col min="14574" max="14574" width="1.81640625" style="244" customWidth="1"/>
    <col min="14575" max="14575" width="14.1796875" style="244" bestFit="1" customWidth="1"/>
    <col min="14576" max="14577" width="11.1796875" style="244" bestFit="1" customWidth="1"/>
    <col min="14578" max="14825" width="9.1796875" style="244"/>
    <col min="14826" max="14826" width="1.453125" style="244" customWidth="1"/>
    <col min="14827" max="14827" width="60.81640625" style="244" customWidth="1"/>
    <col min="14828" max="14828" width="6" style="244" customWidth="1"/>
    <col min="14829" max="14829" width="14.1796875" style="244" bestFit="1" customWidth="1"/>
    <col min="14830" max="14830" width="1.81640625" style="244" customWidth="1"/>
    <col min="14831" max="14831" width="14.1796875" style="244" bestFit="1" customWidth="1"/>
    <col min="14832" max="14833" width="11.1796875" style="244" bestFit="1" customWidth="1"/>
    <col min="14834" max="15081" width="9.1796875" style="244"/>
    <col min="15082" max="15082" width="1.453125" style="244" customWidth="1"/>
    <col min="15083" max="15083" width="60.81640625" style="244" customWidth="1"/>
    <col min="15084" max="15084" width="6" style="244" customWidth="1"/>
    <col min="15085" max="15085" width="14.1796875" style="244" bestFit="1" customWidth="1"/>
    <col min="15086" max="15086" width="1.81640625" style="244" customWidth="1"/>
    <col min="15087" max="15087" width="14.1796875" style="244" bestFit="1" customWidth="1"/>
    <col min="15088" max="15089" width="11.1796875" style="244" bestFit="1" customWidth="1"/>
    <col min="15090" max="15337" width="9.1796875" style="244"/>
    <col min="15338" max="15338" width="1.453125" style="244" customWidth="1"/>
    <col min="15339" max="15339" width="60.81640625" style="244" customWidth="1"/>
    <col min="15340" max="15340" width="6" style="244" customWidth="1"/>
    <col min="15341" max="15341" width="14.1796875" style="244" bestFit="1" customWidth="1"/>
    <col min="15342" max="15342" width="1.81640625" style="244" customWidth="1"/>
    <col min="15343" max="15343" width="14.1796875" style="244" bestFit="1" customWidth="1"/>
    <col min="15344" max="15345" width="11.1796875" style="244" bestFit="1" customWidth="1"/>
    <col min="15346" max="15593" width="9.1796875" style="244"/>
    <col min="15594" max="15594" width="1.453125" style="244" customWidth="1"/>
    <col min="15595" max="15595" width="60.81640625" style="244" customWidth="1"/>
    <col min="15596" max="15596" width="6" style="244" customWidth="1"/>
    <col min="15597" max="15597" width="14.1796875" style="244" bestFit="1" customWidth="1"/>
    <col min="15598" max="15598" width="1.81640625" style="244" customWidth="1"/>
    <col min="15599" max="15599" width="14.1796875" style="244" bestFit="1" customWidth="1"/>
    <col min="15600" max="15601" width="11.1796875" style="244" bestFit="1" customWidth="1"/>
    <col min="15602" max="15849" width="9.1796875" style="244"/>
    <col min="15850" max="15850" width="1.453125" style="244" customWidth="1"/>
    <col min="15851" max="15851" width="60.81640625" style="244" customWidth="1"/>
    <col min="15852" max="15852" width="6" style="244" customWidth="1"/>
    <col min="15853" max="15853" width="14.1796875" style="244" bestFit="1" customWidth="1"/>
    <col min="15854" max="15854" width="1.81640625" style="244" customWidth="1"/>
    <col min="15855" max="15855" width="14.1796875" style="244" bestFit="1" customWidth="1"/>
    <col min="15856" max="15857" width="11.1796875" style="244" bestFit="1" customWidth="1"/>
    <col min="15858" max="16105" width="9.1796875" style="244"/>
    <col min="16106" max="16106" width="1.453125" style="244" customWidth="1"/>
    <col min="16107" max="16107" width="60.81640625" style="244" customWidth="1"/>
    <col min="16108" max="16108" width="6" style="244" customWidth="1"/>
    <col min="16109" max="16109" width="14.1796875" style="244" bestFit="1" customWidth="1"/>
    <col min="16110" max="16110" width="1.81640625" style="244" customWidth="1"/>
    <col min="16111" max="16111" width="14.1796875" style="244" bestFit="1" customWidth="1"/>
    <col min="16112" max="16113" width="11.1796875" style="244" bestFit="1" customWidth="1"/>
    <col min="16114" max="16370" width="9.1796875" style="244"/>
    <col min="16371" max="16384" width="9.1796875" style="244" customWidth="1"/>
  </cols>
  <sheetData>
    <row r="1" spans="1:20" ht="12.5" x14ac:dyDescent="0.25">
      <c r="A1" s="392"/>
      <c r="B1" s="91" t="s">
        <v>85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thickBot="1" x14ac:dyDescent="0.4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38" thickBot="1" x14ac:dyDescent="0.4">
      <c r="B3" s="457" t="s">
        <v>432</v>
      </c>
      <c r="C3" s="62"/>
      <c r="D3" s="343" t="s">
        <v>234</v>
      </c>
      <c r="E3" s="343" t="s">
        <v>235</v>
      </c>
      <c r="F3" s="343" t="s">
        <v>236</v>
      </c>
      <c r="G3" s="343" t="s">
        <v>237</v>
      </c>
      <c r="H3" s="343" t="s">
        <v>238</v>
      </c>
      <c r="I3" s="343" t="s">
        <v>239</v>
      </c>
      <c r="J3" s="343" t="s">
        <v>389</v>
      </c>
      <c r="K3" s="343" t="s">
        <v>255</v>
      </c>
      <c r="L3" s="343" t="s">
        <v>262</v>
      </c>
      <c r="M3" s="343" t="s">
        <v>456</v>
      </c>
      <c r="N3" s="343" t="s">
        <v>383</v>
      </c>
      <c r="O3" s="343" t="s">
        <v>412</v>
      </c>
      <c r="P3" s="343" t="s">
        <v>426</v>
      </c>
      <c r="Q3" s="343" t="s">
        <v>454</v>
      </c>
      <c r="R3" s="343" t="s">
        <v>462</v>
      </c>
      <c r="S3" s="343" t="s">
        <v>490</v>
      </c>
      <c r="T3" s="343" t="s">
        <v>500</v>
      </c>
    </row>
    <row r="4" spans="1:20" ht="15" thickBot="1" x14ac:dyDescent="0.4">
      <c r="B4" s="344"/>
      <c r="C4" s="62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  <c r="T4" s="344" t="s">
        <v>1</v>
      </c>
    </row>
    <row r="5" spans="1:20" x14ac:dyDescent="0.3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245" customFormat="1" x14ac:dyDescent="0.35">
      <c r="A6"/>
      <c r="B6" s="109" t="s">
        <v>86</v>
      </c>
      <c r="C6" s="6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s="245" customFormat="1" x14ac:dyDescent="0.35">
      <c r="A7"/>
      <c r="B7" s="112" t="s">
        <v>87</v>
      </c>
      <c r="C7" s="62"/>
      <c r="D7" s="246">
        <v>2824.9014464496049</v>
      </c>
      <c r="E7" s="246">
        <v>88532</v>
      </c>
      <c r="F7" s="246">
        <v>73563.333320000034</v>
      </c>
      <c r="G7" s="246">
        <v>163648</v>
      </c>
      <c r="H7" s="246">
        <v>285570.91075999959</v>
      </c>
      <c r="I7" s="246">
        <v>93521</v>
      </c>
      <c r="J7" s="246">
        <v>26773</v>
      </c>
      <c r="K7" s="246">
        <v>161252</v>
      </c>
      <c r="L7" s="246">
        <v>238004</v>
      </c>
      <c r="M7" s="253">
        <v>10518</v>
      </c>
      <c r="N7" s="253">
        <v>-74613</v>
      </c>
      <c r="O7" s="253">
        <v>-229285</v>
      </c>
      <c r="P7" s="253">
        <v>-228876</v>
      </c>
      <c r="Q7" s="253">
        <v>-150924</v>
      </c>
      <c r="R7" s="253">
        <v>98</v>
      </c>
      <c r="S7" s="253">
        <v>30351</v>
      </c>
      <c r="T7" s="253">
        <f>[1]Sheet8!$D$56</f>
        <v>74205</v>
      </c>
    </row>
    <row r="8" spans="1:20" s="245" customFormat="1" x14ac:dyDescent="0.35">
      <c r="A8"/>
      <c r="B8" s="112" t="s">
        <v>88</v>
      </c>
      <c r="C8" s="62"/>
      <c r="D8" s="247"/>
      <c r="E8" s="247"/>
      <c r="F8" s="247"/>
      <c r="G8" s="247"/>
      <c r="H8" s="247"/>
      <c r="I8" s="247"/>
      <c r="J8" s="247"/>
      <c r="K8" s="248"/>
      <c r="L8" s="248"/>
      <c r="M8" s="247"/>
      <c r="N8" s="247"/>
      <c r="O8" s="247"/>
      <c r="P8" s="247"/>
      <c r="Q8" s="247"/>
      <c r="R8" s="247"/>
      <c r="S8" s="247"/>
      <c r="T8" s="247"/>
    </row>
    <row r="9" spans="1:20" s="245" customFormat="1" x14ac:dyDescent="0.35">
      <c r="A9"/>
      <c r="B9" s="140" t="s">
        <v>387</v>
      </c>
      <c r="C9" s="62"/>
      <c r="D9" s="249">
        <v>282186</v>
      </c>
      <c r="E9" s="249">
        <v>375445</v>
      </c>
      <c r="F9" s="249">
        <v>90819.97395</v>
      </c>
      <c r="G9" s="249">
        <v>181540</v>
      </c>
      <c r="H9" s="249">
        <v>272059.15781</v>
      </c>
      <c r="I9" s="249">
        <v>382416</v>
      </c>
      <c r="J9" s="249">
        <v>102396</v>
      </c>
      <c r="K9" s="249">
        <v>197965</v>
      </c>
      <c r="L9" s="249">
        <v>318276</v>
      </c>
      <c r="M9" s="249">
        <v>467611</v>
      </c>
      <c r="N9" s="249">
        <v>141891</v>
      </c>
      <c r="O9" s="249">
        <v>288309</v>
      </c>
      <c r="P9" s="249">
        <v>434875</v>
      </c>
      <c r="Q9" s="249">
        <v>596178</v>
      </c>
      <c r="R9" s="249">
        <v>143841</v>
      </c>
      <c r="S9" s="249">
        <v>287113</v>
      </c>
      <c r="T9" s="249">
        <f>[1]Sheet8!$D$58</f>
        <v>428725</v>
      </c>
    </row>
    <row r="10" spans="1:20" s="245" customFormat="1" x14ac:dyDescent="0.35">
      <c r="A10"/>
      <c r="B10" s="140" t="s">
        <v>89</v>
      </c>
      <c r="C10" s="62"/>
      <c r="D10" s="249">
        <v>-1885.5340649612242</v>
      </c>
      <c r="E10" s="249">
        <v>13400</v>
      </c>
      <c r="F10" s="249">
        <v>0</v>
      </c>
      <c r="G10" s="249">
        <v>0</v>
      </c>
      <c r="H10" s="249">
        <v>0</v>
      </c>
      <c r="I10" s="249">
        <v>375</v>
      </c>
      <c r="J10" s="249" t="s">
        <v>19</v>
      </c>
      <c r="K10" s="249">
        <v>343</v>
      </c>
      <c r="L10" s="249">
        <v>343</v>
      </c>
      <c r="M10" s="249">
        <v>181371</v>
      </c>
      <c r="N10" s="249">
        <v>468</v>
      </c>
      <c r="O10" s="249">
        <v>35829</v>
      </c>
      <c r="P10" s="249">
        <v>35415</v>
      </c>
      <c r="Q10" s="249">
        <v>25414</v>
      </c>
      <c r="R10" s="249">
        <v>0</v>
      </c>
      <c r="S10" s="249">
        <v>247</v>
      </c>
      <c r="T10" s="249">
        <f>[1]Sheet8!$D$59</f>
        <v>247</v>
      </c>
    </row>
    <row r="11" spans="1:20" s="245" customFormat="1" ht="25" x14ac:dyDescent="0.35">
      <c r="A11"/>
      <c r="B11" s="140" t="s">
        <v>501</v>
      </c>
      <c r="C11" s="62"/>
      <c r="D11" s="249">
        <v>21203.942518295218</v>
      </c>
      <c r="E11" s="249">
        <v>10701</v>
      </c>
      <c r="F11" s="249">
        <v>4221.2824700000001</v>
      </c>
      <c r="G11" s="249">
        <v>5213</v>
      </c>
      <c r="H11" s="249">
        <v>6269.9407400000018</v>
      </c>
      <c r="I11" s="249">
        <v>-4062</v>
      </c>
      <c r="J11" s="249">
        <v>151</v>
      </c>
      <c r="K11" s="249">
        <v>726</v>
      </c>
      <c r="L11" s="249">
        <v>1038</v>
      </c>
      <c r="M11" s="249">
        <v>638</v>
      </c>
      <c r="N11" s="249">
        <v>-806</v>
      </c>
      <c r="O11" s="249">
        <v>-287</v>
      </c>
      <c r="P11" s="249">
        <v>-18</v>
      </c>
      <c r="Q11" s="249">
        <v>-1558</v>
      </c>
      <c r="R11" s="249">
        <v>-5215</v>
      </c>
      <c r="S11" s="249">
        <v>-5206</v>
      </c>
      <c r="T11" s="249">
        <f>[1]Sheet8!$D$60</f>
        <v>-5285</v>
      </c>
    </row>
    <row r="12" spans="1:20" s="245" customFormat="1" x14ac:dyDescent="0.35">
      <c r="A12"/>
      <c r="B12" s="140" t="s">
        <v>90</v>
      </c>
      <c r="C12" s="62"/>
      <c r="D12" s="249">
        <v>0</v>
      </c>
      <c r="E12" s="249">
        <v>-1646</v>
      </c>
      <c r="F12" s="249">
        <v>792.26619999999991</v>
      </c>
      <c r="G12" s="249">
        <v>-8</v>
      </c>
      <c r="H12" s="249">
        <v>3459.7598399999993</v>
      </c>
      <c r="I12" s="249" t="s">
        <v>19</v>
      </c>
      <c r="J12" s="249"/>
      <c r="K12" s="249" t="s">
        <v>19</v>
      </c>
      <c r="L12" s="249" t="s">
        <v>19</v>
      </c>
      <c r="M12" s="249">
        <v>2798</v>
      </c>
      <c r="N12" s="249">
        <v>0</v>
      </c>
      <c r="O12" s="249">
        <v>0</v>
      </c>
      <c r="P12" s="249" t="s">
        <v>19</v>
      </c>
      <c r="Q12" s="249">
        <v>-724</v>
      </c>
      <c r="R12" s="249">
        <v>0</v>
      </c>
      <c r="S12" s="249">
        <v>0</v>
      </c>
      <c r="T12" s="249">
        <v>0</v>
      </c>
    </row>
    <row r="13" spans="1:20" s="245" customFormat="1" x14ac:dyDescent="0.35">
      <c r="A13"/>
      <c r="B13" s="140" t="s">
        <v>270</v>
      </c>
      <c r="C13" s="62"/>
      <c r="D13" s="249">
        <v>9805.6225599999998</v>
      </c>
      <c r="E13" s="249">
        <v>3837</v>
      </c>
      <c r="F13" s="249">
        <v>1694.54766</v>
      </c>
      <c r="G13" s="249">
        <v>643</v>
      </c>
      <c r="H13" s="249">
        <v>1556.1443100000004</v>
      </c>
      <c r="I13" s="249">
        <v>6050</v>
      </c>
      <c r="J13" s="249">
        <v>1588</v>
      </c>
      <c r="K13" s="249">
        <v>-3136</v>
      </c>
      <c r="L13" s="249">
        <v>-2855</v>
      </c>
      <c r="M13" s="249">
        <v>-2794</v>
      </c>
      <c r="N13" s="249">
        <v>-2392</v>
      </c>
      <c r="O13" s="249">
        <v>2059</v>
      </c>
      <c r="P13" s="249">
        <v>-616</v>
      </c>
      <c r="Q13" s="249">
        <v>1473</v>
      </c>
      <c r="R13" s="249">
        <v>-2819</v>
      </c>
      <c r="S13" s="249">
        <v>-5297</v>
      </c>
      <c r="T13" s="249">
        <f>[1]Sheet8!$D$61</f>
        <v>-2868</v>
      </c>
    </row>
    <row r="14" spans="1:20" s="245" customFormat="1" x14ac:dyDescent="0.35">
      <c r="A14"/>
      <c r="B14" s="140" t="s">
        <v>413</v>
      </c>
      <c r="C14" s="62"/>
      <c r="D14" s="249">
        <v>127.37608999999846</v>
      </c>
      <c r="E14" s="249">
        <v>4243</v>
      </c>
      <c r="F14" s="249">
        <v>845.05084999999997</v>
      </c>
      <c r="G14" s="249">
        <v>4280</v>
      </c>
      <c r="H14" s="249">
        <v>5704.4546899999996</v>
      </c>
      <c r="I14" s="249">
        <v>-7983</v>
      </c>
      <c r="J14" s="249">
        <v>2601</v>
      </c>
      <c r="K14" s="249">
        <v>8060</v>
      </c>
      <c r="L14" s="249">
        <v>17220</v>
      </c>
      <c r="M14" s="249">
        <v>24389</v>
      </c>
      <c r="N14" s="249">
        <v>7383</v>
      </c>
      <c r="O14" s="249">
        <v>15673</v>
      </c>
      <c r="P14" s="249">
        <v>22617</v>
      </c>
      <c r="Q14" s="249">
        <v>31945</v>
      </c>
      <c r="R14" s="249">
        <v>7445</v>
      </c>
      <c r="S14" s="249">
        <v>14537</v>
      </c>
      <c r="T14" s="249">
        <f>[1]Sheet8!$D$62</f>
        <v>19416</v>
      </c>
    </row>
    <row r="15" spans="1:20" s="245" customFormat="1" x14ac:dyDescent="0.35">
      <c r="A15"/>
      <c r="B15" s="140" t="s">
        <v>271</v>
      </c>
      <c r="C15" s="62"/>
      <c r="D15" s="249">
        <v>-629.59137999999996</v>
      </c>
      <c r="E15" s="249">
        <v>13438</v>
      </c>
      <c r="F15" s="249">
        <v>-9360.9318000000003</v>
      </c>
      <c r="G15" s="249">
        <v>435</v>
      </c>
      <c r="H15" s="249">
        <v>34.255499999999884</v>
      </c>
      <c r="I15" s="249">
        <v>-881</v>
      </c>
      <c r="J15" s="249">
        <v>1157</v>
      </c>
      <c r="K15" s="249">
        <v>-3482</v>
      </c>
      <c r="L15" s="249">
        <v>-3572</v>
      </c>
      <c r="M15" s="249">
        <v>-4416</v>
      </c>
      <c r="N15" s="249">
        <v>-1364</v>
      </c>
      <c r="O15" s="249">
        <v>-2002</v>
      </c>
      <c r="P15" s="249">
        <v>-2597</v>
      </c>
      <c r="Q15" s="249">
        <v>-3461</v>
      </c>
      <c r="R15" s="249">
        <v>-2019</v>
      </c>
      <c r="S15" s="249">
        <v>-1183</v>
      </c>
      <c r="T15" s="249">
        <f>[1]Sheet8!$D$63</f>
        <v>-1430</v>
      </c>
    </row>
    <row r="16" spans="1:20" s="245" customFormat="1" x14ac:dyDescent="0.35">
      <c r="A16"/>
      <c r="B16" s="140" t="s">
        <v>272</v>
      </c>
      <c r="C16" s="62"/>
      <c r="D16" s="249">
        <v>0</v>
      </c>
      <c r="E16" s="249">
        <v>-1661</v>
      </c>
      <c r="F16" s="249">
        <v>0</v>
      </c>
      <c r="G16" s="249">
        <v>0</v>
      </c>
      <c r="H16" s="249">
        <v>0</v>
      </c>
      <c r="I16" s="249" t="s">
        <v>19</v>
      </c>
      <c r="J16" s="249">
        <v>-1865</v>
      </c>
      <c r="K16" s="249">
        <v>-1865</v>
      </c>
      <c r="L16" s="249">
        <v>-1865</v>
      </c>
      <c r="M16" s="249">
        <v>-1865</v>
      </c>
      <c r="N16" s="249">
        <v>0</v>
      </c>
      <c r="O16" s="249">
        <v>0</v>
      </c>
      <c r="P16" s="249" t="s">
        <v>19</v>
      </c>
      <c r="Q16" s="249">
        <v>0</v>
      </c>
      <c r="R16" s="249"/>
      <c r="S16" s="249">
        <v>0</v>
      </c>
      <c r="T16" s="249">
        <v>0</v>
      </c>
    </row>
    <row r="17" spans="1:20 16369:16369" s="245" customFormat="1" x14ac:dyDescent="0.35">
      <c r="A17"/>
      <c r="B17" s="140" t="s">
        <v>197</v>
      </c>
      <c r="C17" s="62"/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 t="s">
        <v>19</v>
      </c>
      <c r="J17" s="249"/>
      <c r="K17" s="249">
        <v>-137779</v>
      </c>
      <c r="L17" s="249">
        <v>-137779</v>
      </c>
      <c r="M17" s="249">
        <v>-137779</v>
      </c>
      <c r="N17" s="249">
        <v>0</v>
      </c>
      <c r="O17" s="249">
        <v>0</v>
      </c>
      <c r="P17" s="249"/>
      <c r="Q17" s="249">
        <v>0</v>
      </c>
      <c r="R17" s="249"/>
      <c r="S17" s="249">
        <v>0</v>
      </c>
      <c r="T17" s="249">
        <v>0</v>
      </c>
    </row>
    <row r="18" spans="1:20 16369:16369" s="245" customFormat="1" x14ac:dyDescent="0.35">
      <c r="A18"/>
      <c r="B18" s="140" t="s">
        <v>91</v>
      </c>
      <c r="C18" s="62"/>
      <c r="D18" s="249">
        <v>107353.85065999998</v>
      </c>
      <c r="E18" s="249">
        <v>116065</v>
      </c>
      <c r="F18" s="249">
        <v>170.79259999999999</v>
      </c>
      <c r="G18" s="249">
        <v>-1287</v>
      </c>
      <c r="H18" s="249">
        <v>-2352.3947400000002</v>
      </c>
      <c r="I18" s="249">
        <v>-41235</v>
      </c>
      <c r="J18" s="249">
        <v>2549</v>
      </c>
      <c r="K18" s="249">
        <v>64705</v>
      </c>
      <c r="L18" s="249">
        <v>64540</v>
      </c>
      <c r="M18" s="249">
        <v>59453</v>
      </c>
      <c r="N18" s="249">
        <v>736</v>
      </c>
      <c r="O18" s="249">
        <v>2405</v>
      </c>
      <c r="P18" s="249">
        <v>5247</v>
      </c>
      <c r="Q18" s="249">
        <v>24069</v>
      </c>
      <c r="R18" s="249">
        <v>9589</v>
      </c>
      <c r="S18" s="249">
        <v>-14055</v>
      </c>
      <c r="T18" s="249">
        <f>[1]Sheet8!$D$66</f>
        <v>-19297</v>
      </c>
    </row>
    <row r="19" spans="1:20 16369:16369" x14ac:dyDescent="0.35">
      <c r="M19" s="323"/>
      <c r="N19" s="323"/>
      <c r="O19" s="323"/>
      <c r="P19" s="323"/>
      <c r="Q19" s="323"/>
      <c r="R19" s="323"/>
      <c r="S19" s="323"/>
      <c r="T19" s="323"/>
    </row>
    <row r="20" spans="1:20 16369:16369" s="245" customFormat="1" x14ac:dyDescent="0.35">
      <c r="A20"/>
      <c r="B20" s="112" t="s">
        <v>92</v>
      </c>
      <c r="C20" s="62"/>
      <c r="D20" s="249"/>
      <c r="E20" s="249"/>
      <c r="F20" s="249"/>
      <c r="G20" s="249"/>
      <c r="H20" s="249"/>
      <c r="I20" s="249"/>
      <c r="J20" s="249"/>
      <c r="K20" s="249"/>
      <c r="L20" s="250"/>
      <c r="M20" s="249"/>
      <c r="N20" s="249"/>
      <c r="O20" s="249"/>
      <c r="P20" s="249"/>
      <c r="Q20" s="249"/>
      <c r="R20" s="249"/>
      <c r="S20" s="249"/>
      <c r="T20" s="249"/>
    </row>
    <row r="21" spans="1:20 16369:16369" s="245" customFormat="1" x14ac:dyDescent="0.35">
      <c r="A21"/>
      <c r="B21" s="140" t="s">
        <v>93</v>
      </c>
      <c r="C21" s="62"/>
      <c r="D21" s="249">
        <v>-27493.340270000012</v>
      </c>
      <c r="E21" s="249">
        <v>11733</v>
      </c>
      <c r="F21" s="249">
        <v>22312.839479999628</v>
      </c>
      <c r="G21" s="249">
        <v>34624</v>
      </c>
      <c r="H21" s="249">
        <v>19161.898619999509</v>
      </c>
      <c r="I21" s="249">
        <v>76611</v>
      </c>
      <c r="J21" s="249">
        <v>-19261</v>
      </c>
      <c r="K21" s="249">
        <v>-25140</v>
      </c>
      <c r="L21" s="249">
        <v>-50697</v>
      </c>
      <c r="M21" s="249">
        <v>27908</v>
      </c>
      <c r="N21" s="249">
        <v>-49805</v>
      </c>
      <c r="O21" s="249">
        <v>34862</v>
      </c>
      <c r="P21" s="249">
        <v>13450</v>
      </c>
      <c r="Q21" s="249">
        <v>14214</v>
      </c>
      <c r="R21" s="249">
        <v>12639</v>
      </c>
      <c r="S21" s="249">
        <v>-19735</v>
      </c>
      <c r="T21" s="249">
        <f>[1]Sheet8!$D$68</f>
        <v>-55014</v>
      </c>
    </row>
    <row r="22" spans="1:20 16369:16369" s="245" customFormat="1" x14ac:dyDescent="0.35">
      <c r="A22"/>
      <c r="B22" s="140" t="s">
        <v>94</v>
      </c>
      <c r="C22" s="62"/>
      <c r="D22" s="249">
        <v>4533.4921499999909</v>
      </c>
      <c r="E22" s="249">
        <v>6114</v>
      </c>
      <c r="F22" s="249">
        <v>-3010.11375</v>
      </c>
      <c r="G22" s="249">
        <v>1702</v>
      </c>
      <c r="H22" s="249">
        <v>130.39929999998211</v>
      </c>
      <c r="I22" s="249">
        <v>-26241</v>
      </c>
      <c r="J22" s="249">
        <v>8323</v>
      </c>
      <c r="K22" s="249">
        <v>8054</v>
      </c>
      <c r="L22" s="249">
        <v>17526</v>
      </c>
      <c r="M22" s="249">
        <v>21391</v>
      </c>
      <c r="N22" s="249">
        <v>-1806</v>
      </c>
      <c r="O22" s="249">
        <v>8694</v>
      </c>
      <c r="P22" s="249">
        <v>5333</v>
      </c>
      <c r="Q22" s="249">
        <v>10119</v>
      </c>
      <c r="R22" s="249">
        <v>6269</v>
      </c>
      <c r="S22" s="249">
        <v>2247</v>
      </c>
      <c r="T22" s="249">
        <f>[1]Sheet8!$D$69</f>
        <v>-681</v>
      </c>
    </row>
    <row r="23" spans="1:20 16369:16369" s="245" customFormat="1" x14ac:dyDescent="0.35">
      <c r="A23"/>
      <c r="B23" s="140" t="s">
        <v>95</v>
      </c>
      <c r="C23" s="62"/>
      <c r="D23" s="249">
        <v>-7356.2045200000011</v>
      </c>
      <c r="E23" s="249">
        <v>-6245</v>
      </c>
      <c r="F23" s="249">
        <v>-45997.346799999999</v>
      </c>
      <c r="G23" s="249">
        <v>-35828</v>
      </c>
      <c r="H23" s="249">
        <v>-812.49594000000809</v>
      </c>
      <c r="I23" s="249">
        <v>-5591</v>
      </c>
      <c r="J23" s="249">
        <v>-36250</v>
      </c>
      <c r="K23" s="249">
        <v>-28492</v>
      </c>
      <c r="L23" s="249">
        <v>-8680</v>
      </c>
      <c r="M23" s="249">
        <v>18200</v>
      </c>
      <c r="N23" s="249">
        <v>-36331</v>
      </c>
      <c r="O23" s="249">
        <v>-22745</v>
      </c>
      <c r="P23" s="249">
        <v>-12309</v>
      </c>
      <c r="Q23" s="249">
        <v>-10337</v>
      </c>
      <c r="R23" s="249">
        <v>-33212</v>
      </c>
      <c r="S23" s="249">
        <v>-29434</v>
      </c>
      <c r="T23" s="249">
        <f>[1]Sheet8!$D$70</f>
        <v>-2760</v>
      </c>
    </row>
    <row r="24" spans="1:20 16369:16369" s="245" customFormat="1" x14ac:dyDescent="0.35">
      <c r="A24"/>
      <c r="B24" s="140" t="s">
        <v>160</v>
      </c>
      <c r="C24" s="62"/>
      <c r="D24" s="249">
        <v>10149.091839999779</v>
      </c>
      <c r="E24" s="249">
        <v>-4797</v>
      </c>
      <c r="F24" s="249">
        <v>-8884.1665299999804</v>
      </c>
      <c r="G24" s="249">
        <v>-120214</v>
      </c>
      <c r="H24" s="249">
        <v>-108289.81200000011</v>
      </c>
      <c r="I24" s="249">
        <v>-126401</v>
      </c>
      <c r="J24" s="249">
        <v>-6153</v>
      </c>
      <c r="K24" s="249">
        <v>126223</v>
      </c>
      <c r="L24" s="249">
        <v>24932</v>
      </c>
      <c r="M24" s="249">
        <v>65470</v>
      </c>
      <c r="N24" s="249">
        <v>-106092</v>
      </c>
      <c r="O24" s="249">
        <v>-127811</v>
      </c>
      <c r="P24" s="249">
        <v>-129761</v>
      </c>
      <c r="Q24" s="249">
        <v>-37213</v>
      </c>
      <c r="R24" s="249">
        <v>-46403</v>
      </c>
      <c r="S24" s="249">
        <v>-47614</v>
      </c>
      <c r="T24" s="249">
        <f>[1]Sheet8!$D$71</f>
        <v>-8156</v>
      </c>
    </row>
    <row r="25" spans="1:20 16369:16369" s="245" customFormat="1" x14ac:dyDescent="0.35">
      <c r="A25"/>
      <c r="B25" s="140" t="s">
        <v>198</v>
      </c>
      <c r="C25" s="62"/>
      <c r="D25" s="249">
        <v>893.0089999999999</v>
      </c>
      <c r="E25" s="249">
        <v>0</v>
      </c>
      <c r="F25" s="249">
        <v>0</v>
      </c>
      <c r="G25" s="249">
        <v>1709</v>
      </c>
      <c r="H25" s="249">
        <v>0</v>
      </c>
      <c r="I25" s="249">
        <v>3628</v>
      </c>
      <c r="J25" s="249">
        <v>-722</v>
      </c>
      <c r="K25" s="249">
        <v>1187</v>
      </c>
      <c r="L25" s="249">
        <v>6032</v>
      </c>
      <c r="M25" s="249">
        <v>6885</v>
      </c>
      <c r="N25" s="249">
        <v>656</v>
      </c>
      <c r="O25" s="249">
        <v>7613</v>
      </c>
      <c r="P25" s="249">
        <v>2825</v>
      </c>
      <c r="Q25" s="249">
        <v>-37441</v>
      </c>
      <c r="R25" s="249">
        <v>-5500</v>
      </c>
      <c r="S25" s="249">
        <v>-5239</v>
      </c>
      <c r="T25" s="249">
        <f>[1]Sheet8!$D$72</f>
        <v>-5512</v>
      </c>
    </row>
    <row r="26" spans="1:20 16369:16369" s="245" customFormat="1" x14ac:dyDescent="0.35">
      <c r="A26"/>
      <c r="B26" s="140" t="s">
        <v>259</v>
      </c>
      <c r="C26" s="62"/>
      <c r="D26" s="249">
        <v>59077.114560000002</v>
      </c>
      <c r="E26" s="249">
        <v>74774</v>
      </c>
      <c r="F26" s="249">
        <v>-87743.950350000014</v>
      </c>
      <c r="G26" s="249">
        <v>-100052</v>
      </c>
      <c r="H26" s="249">
        <v>-120224.51601999998</v>
      </c>
      <c r="I26" s="249">
        <v>205185</v>
      </c>
      <c r="J26" s="249">
        <v>-238118</v>
      </c>
      <c r="K26" s="249">
        <v>-362801</v>
      </c>
      <c r="L26" s="249">
        <v>-390121</v>
      </c>
      <c r="M26" s="249">
        <v>-341697</v>
      </c>
      <c r="N26" s="249">
        <v>13463</v>
      </c>
      <c r="O26" s="249">
        <v>13718</v>
      </c>
      <c r="P26" s="249">
        <v>-7228</v>
      </c>
      <c r="Q26" s="249">
        <v>-74549</v>
      </c>
      <c r="R26" s="249">
        <v>9844</v>
      </c>
      <c r="S26" s="249">
        <v>57548</v>
      </c>
      <c r="T26" s="249">
        <f>[1]Sheet8!$D$73</f>
        <v>71538</v>
      </c>
    </row>
    <row r="27" spans="1:20 16369:16369" x14ac:dyDescent="0.35">
      <c r="B27" s="6"/>
      <c r="C27" s="62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</row>
    <row r="28" spans="1:20 16369:16369" s="245" customFormat="1" x14ac:dyDescent="0.35">
      <c r="A28"/>
      <c r="B28" s="112" t="s">
        <v>96</v>
      </c>
      <c r="C28" s="62"/>
      <c r="D28" s="252">
        <v>460789.13755074446</v>
      </c>
      <c r="E28" s="252">
        <v>703933</v>
      </c>
      <c r="F28" s="252">
        <v>39423.577299999641</v>
      </c>
      <c r="G28" s="252">
        <v>136405</v>
      </c>
      <c r="H28" s="252">
        <v>362267</v>
      </c>
      <c r="I28" s="252">
        <v>555392</v>
      </c>
      <c r="J28" s="253">
        <v>-156831</v>
      </c>
      <c r="K28" s="252">
        <v>5820</v>
      </c>
      <c r="L28" s="252">
        <v>92342</v>
      </c>
      <c r="M28" s="253">
        <f>SUM(M7:M26)</f>
        <v>398081</v>
      </c>
      <c r="N28" s="253">
        <v>-108612</v>
      </c>
      <c r="O28" s="253">
        <v>27032</v>
      </c>
      <c r="P28" s="253">
        <v>138357</v>
      </c>
      <c r="Q28" s="253">
        <f>SUM(Q7:Q26)</f>
        <v>387205</v>
      </c>
      <c r="R28" s="253">
        <v>94557</v>
      </c>
      <c r="S28" s="253">
        <f>S7+SUM(S9:S26)</f>
        <v>264280</v>
      </c>
      <c r="T28" s="253">
        <f>T7+SUM(T9:T26)</f>
        <v>493128</v>
      </c>
    </row>
    <row r="29" spans="1:20 16369:16369" s="256" customFormat="1" x14ac:dyDescent="0.35">
      <c r="A29"/>
      <c r="B29" s="254"/>
      <c r="C29" s="255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XEO29" s="250"/>
    </row>
    <row r="30" spans="1:20 16369:16369" s="245" customFormat="1" x14ac:dyDescent="0.35">
      <c r="A30"/>
      <c r="B30" s="140" t="s">
        <v>97</v>
      </c>
      <c r="C30" s="62"/>
      <c r="D30" s="249">
        <v>3748.4189399999991</v>
      </c>
      <c r="E30" s="249">
        <v>3734</v>
      </c>
      <c r="F30" s="249">
        <v>1417.2503999999997</v>
      </c>
      <c r="G30" s="249">
        <v>2114</v>
      </c>
      <c r="H30" s="249">
        <v>2589.9962400000004</v>
      </c>
      <c r="I30" s="249">
        <v>14488</v>
      </c>
      <c r="J30" s="249">
        <v>957</v>
      </c>
      <c r="K30" s="249">
        <v>1260</v>
      </c>
      <c r="L30" s="249">
        <v>372</v>
      </c>
      <c r="M30" s="249">
        <v>-210</v>
      </c>
      <c r="N30" s="249">
        <v>-161</v>
      </c>
      <c r="O30" s="249">
        <v>-1265</v>
      </c>
      <c r="P30" s="249">
        <v>-809</v>
      </c>
      <c r="Q30" s="249">
        <v>-523</v>
      </c>
      <c r="R30" s="249">
        <v>491</v>
      </c>
      <c r="S30" s="249">
        <v>297</v>
      </c>
      <c r="T30" s="249">
        <v>1426</v>
      </c>
    </row>
    <row r="31" spans="1:20 16369:16369" s="245" customFormat="1" x14ac:dyDescent="0.35">
      <c r="A31"/>
      <c r="B31" s="140" t="s">
        <v>98</v>
      </c>
      <c r="C31" s="62"/>
      <c r="D31" s="249">
        <v>-4783.4146035332978</v>
      </c>
      <c r="E31" s="249">
        <v>-7463</v>
      </c>
      <c r="F31" s="249">
        <v>-394.95992999999999</v>
      </c>
      <c r="G31" s="249">
        <v>-3329</v>
      </c>
      <c r="H31" s="249">
        <v>-5755.8152699999991</v>
      </c>
      <c r="I31" s="249">
        <v>-9948</v>
      </c>
      <c r="J31" s="249">
        <v>-1040</v>
      </c>
      <c r="K31" s="249">
        <v>-8235</v>
      </c>
      <c r="L31" s="249">
        <v>-9245</v>
      </c>
      <c r="M31" s="249">
        <v>-10369</v>
      </c>
      <c r="N31" s="249">
        <v>-3663</v>
      </c>
      <c r="O31" s="249">
        <v>-6601</v>
      </c>
      <c r="P31" s="249">
        <v>-5337</v>
      </c>
      <c r="Q31" s="249">
        <v>-6633</v>
      </c>
      <c r="R31" s="249">
        <v>-2410</v>
      </c>
      <c r="S31" s="249">
        <v>-15866</v>
      </c>
      <c r="T31" s="249">
        <v>-36330</v>
      </c>
    </row>
    <row r="32" spans="1:20 16369:16369" s="245" customFormat="1" x14ac:dyDescent="0.35">
      <c r="A32"/>
      <c r="B32" s="140"/>
      <c r="C32" s="62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</row>
    <row r="33" spans="1:20" s="245" customFormat="1" ht="15" thickBot="1" x14ac:dyDescent="0.4">
      <c r="A33"/>
      <c r="B33" s="112" t="s">
        <v>99</v>
      </c>
      <c r="C33" s="62"/>
      <c r="D33" s="258">
        <v>459754.14188721118</v>
      </c>
      <c r="E33" s="258">
        <v>700204</v>
      </c>
      <c r="F33" s="258">
        <v>40446</v>
      </c>
      <c r="G33" s="258">
        <v>135190</v>
      </c>
      <c r="H33" s="258">
        <v>359101</v>
      </c>
      <c r="I33" s="258">
        <v>559932</v>
      </c>
      <c r="J33" s="259">
        <v>-156914</v>
      </c>
      <c r="K33" s="259">
        <v>-1155</v>
      </c>
      <c r="L33" s="259">
        <v>83469</v>
      </c>
      <c r="M33" s="259">
        <v>387502</v>
      </c>
      <c r="N33" s="259">
        <v>-112436</v>
      </c>
      <c r="O33" s="259">
        <v>19166</v>
      </c>
      <c r="P33" s="259">
        <v>132211</v>
      </c>
      <c r="Q33" s="259">
        <v>380049</v>
      </c>
      <c r="R33" s="259">
        <v>92638</v>
      </c>
      <c r="S33" s="259">
        <f>S28+S30+S31</f>
        <v>248711</v>
      </c>
      <c r="T33" s="259">
        <f>T28+T30+T31</f>
        <v>458224</v>
      </c>
    </row>
    <row r="34" spans="1:20" ht="15" thickBot="1" x14ac:dyDescent="0.4">
      <c r="B34" s="254"/>
      <c r="C34" s="255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</row>
    <row r="35" spans="1:20" ht="38" thickBot="1" x14ac:dyDescent="0.4">
      <c r="B35" s="343"/>
      <c r="C35" s="62"/>
      <c r="D35" s="343" t="s">
        <v>234</v>
      </c>
      <c r="E35" s="343" t="s">
        <v>235</v>
      </c>
      <c r="F35" s="343" t="s">
        <v>236</v>
      </c>
      <c r="G35" s="343" t="s">
        <v>237</v>
      </c>
      <c r="H35" s="343" t="s">
        <v>238</v>
      </c>
      <c r="I35" s="343" t="s">
        <v>239</v>
      </c>
      <c r="J35" s="343" t="s">
        <v>457</v>
      </c>
      <c r="K35" s="343" t="s">
        <v>240</v>
      </c>
      <c r="L35" s="343" t="s">
        <v>262</v>
      </c>
      <c r="M35" s="343" t="s">
        <v>456</v>
      </c>
      <c r="N35" s="343" t="s">
        <v>383</v>
      </c>
      <c r="O35" s="343" t="s">
        <v>412</v>
      </c>
      <c r="P35" s="343" t="s">
        <v>426</v>
      </c>
      <c r="Q35" s="343" t="s">
        <v>454</v>
      </c>
      <c r="R35" s="343" t="s">
        <v>462</v>
      </c>
      <c r="S35" s="343" t="s">
        <v>490</v>
      </c>
      <c r="T35" s="343" t="s">
        <v>500</v>
      </c>
    </row>
    <row r="36" spans="1:20" ht="15" thickBot="1" x14ac:dyDescent="0.4">
      <c r="B36" s="344"/>
      <c r="C36" s="62"/>
      <c r="D36" s="344" t="s">
        <v>1</v>
      </c>
      <c r="E36" s="344" t="s">
        <v>1</v>
      </c>
      <c r="F36" s="344" t="s">
        <v>1</v>
      </c>
      <c r="G36" s="344" t="s">
        <v>1</v>
      </c>
      <c r="H36" s="344" t="s">
        <v>1</v>
      </c>
      <c r="I36" s="344" t="s">
        <v>1</v>
      </c>
      <c r="J36" s="344" t="s">
        <v>1</v>
      </c>
      <c r="K36" s="344" t="s">
        <v>1</v>
      </c>
      <c r="L36" s="344" t="s">
        <v>1</v>
      </c>
      <c r="M36" s="344" t="s">
        <v>1</v>
      </c>
      <c r="N36" s="344" t="s">
        <v>1</v>
      </c>
      <c r="O36" s="344" t="s">
        <v>1</v>
      </c>
      <c r="P36" s="344" t="s">
        <v>1</v>
      </c>
      <c r="Q36" s="344" t="s">
        <v>1</v>
      </c>
      <c r="R36" s="344" t="s">
        <v>1</v>
      </c>
      <c r="S36" s="344" t="s">
        <v>1</v>
      </c>
      <c r="T36" s="344" t="s">
        <v>1</v>
      </c>
    </row>
    <row r="37" spans="1:20" x14ac:dyDescent="0.3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s="245" customFormat="1" x14ac:dyDescent="0.35">
      <c r="A38"/>
      <c r="B38" s="109" t="s">
        <v>100</v>
      </c>
      <c r="C38" s="62"/>
      <c r="D38" s="116"/>
      <c r="E38" s="116"/>
      <c r="F38" s="117"/>
      <c r="G38" s="117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s="245" customFormat="1" x14ac:dyDescent="0.35">
      <c r="A39"/>
      <c r="B39" s="261" t="s">
        <v>161</v>
      </c>
      <c r="C39" s="62"/>
      <c r="D39" s="249">
        <v>-300887.8460907822</v>
      </c>
      <c r="E39" s="249">
        <v>-407432</v>
      </c>
      <c r="F39" s="249">
        <v>-139756.08625999998</v>
      </c>
      <c r="G39" s="249">
        <v>-309891</v>
      </c>
      <c r="H39" s="249">
        <v>-495256.94828003092</v>
      </c>
      <c r="I39" s="249" t="s">
        <v>332</v>
      </c>
      <c r="J39" s="249">
        <v>-135803</v>
      </c>
      <c r="K39" s="249">
        <v>-244010</v>
      </c>
      <c r="L39" s="249">
        <v>-396895</v>
      </c>
      <c r="M39" s="249">
        <v>-508662</v>
      </c>
      <c r="N39" s="249">
        <v>-175047</v>
      </c>
      <c r="O39" s="249">
        <v>-318268</v>
      </c>
      <c r="P39" s="249">
        <v>-438319</v>
      </c>
      <c r="Q39" s="249">
        <v>-588094</v>
      </c>
      <c r="R39" s="249">
        <v>-118436</v>
      </c>
      <c r="S39" s="249">
        <v>-235168</v>
      </c>
      <c r="T39" s="249">
        <f>[1]Sheet8!$D$77</f>
        <v>-367906</v>
      </c>
    </row>
    <row r="40" spans="1:20" s="245" customFormat="1" x14ac:dyDescent="0.35">
      <c r="A40"/>
      <c r="B40" s="261" t="s">
        <v>101</v>
      </c>
      <c r="C40" s="62"/>
      <c r="D40" s="249">
        <v>2104.5543900000002</v>
      </c>
      <c r="E40" s="249">
        <v>20711</v>
      </c>
      <c r="F40" s="249">
        <v>357.88855000000001</v>
      </c>
      <c r="G40" s="249">
        <v>839</v>
      </c>
      <c r="H40" s="249">
        <v>1020.2592900000053</v>
      </c>
      <c r="I40" s="249" t="s">
        <v>333</v>
      </c>
      <c r="J40" s="249">
        <v>95</v>
      </c>
      <c r="K40" s="249">
        <v>162</v>
      </c>
      <c r="L40" s="249">
        <v>2808</v>
      </c>
      <c r="M40" s="249" t="s">
        <v>326</v>
      </c>
      <c r="N40" s="249">
        <v>4117</v>
      </c>
      <c r="O40" s="249">
        <v>7174</v>
      </c>
      <c r="P40" s="249">
        <v>8235</v>
      </c>
      <c r="Q40" s="249">
        <v>13927</v>
      </c>
      <c r="R40" s="249">
        <v>7854</v>
      </c>
      <c r="S40" s="249">
        <v>8154</v>
      </c>
      <c r="T40" s="249">
        <f>[1]Sheet8!$D$78</f>
        <v>8475</v>
      </c>
    </row>
    <row r="41" spans="1:20" s="245" customFormat="1" x14ac:dyDescent="0.35">
      <c r="A41"/>
      <c r="B41" s="261" t="s">
        <v>273</v>
      </c>
      <c r="C41" s="62"/>
      <c r="D41" s="249">
        <v>0</v>
      </c>
      <c r="E41" s="249">
        <v>-500</v>
      </c>
      <c r="F41" s="249">
        <v>0</v>
      </c>
      <c r="G41" s="249">
        <v>0</v>
      </c>
      <c r="H41" s="249">
        <v>-271.32015890197476</v>
      </c>
      <c r="I41" s="249">
        <v>-313</v>
      </c>
      <c r="J41" s="249">
        <v>-1613</v>
      </c>
      <c r="K41" s="249">
        <v>-1613</v>
      </c>
      <c r="L41" s="249">
        <v>-1613</v>
      </c>
      <c r="M41" s="249" t="s">
        <v>327</v>
      </c>
      <c r="N41" s="249">
        <v>0</v>
      </c>
      <c r="O41" s="249" t="s">
        <v>19</v>
      </c>
      <c r="P41" s="249" t="s">
        <v>19</v>
      </c>
      <c r="Q41" s="249" t="s">
        <v>19</v>
      </c>
      <c r="R41" s="249"/>
      <c r="S41" s="249">
        <v>0</v>
      </c>
      <c r="T41" s="249">
        <v>0</v>
      </c>
    </row>
    <row r="42" spans="1:20" s="245" customFormat="1" x14ac:dyDescent="0.35">
      <c r="A42"/>
      <c r="B42" s="261" t="s">
        <v>274</v>
      </c>
      <c r="C42" s="62"/>
      <c r="D42" s="249">
        <v>0</v>
      </c>
      <c r="E42" s="249">
        <v>9522</v>
      </c>
      <c r="F42" s="249">
        <v>0</v>
      </c>
      <c r="G42" s="249">
        <v>0</v>
      </c>
      <c r="H42" s="249">
        <v>0</v>
      </c>
      <c r="I42" s="249">
        <v>0</v>
      </c>
      <c r="J42" s="249">
        <v>2000</v>
      </c>
      <c r="K42" s="249">
        <v>2000</v>
      </c>
      <c r="L42" s="249">
        <v>2000</v>
      </c>
      <c r="M42" s="249" t="s">
        <v>328</v>
      </c>
      <c r="N42" s="249">
        <v>0</v>
      </c>
      <c r="O42" s="249" t="s">
        <v>19</v>
      </c>
      <c r="P42" s="249" t="s">
        <v>19</v>
      </c>
      <c r="Q42" s="249" t="s">
        <v>19</v>
      </c>
      <c r="R42" s="249"/>
      <c r="S42" s="249">
        <v>0</v>
      </c>
      <c r="T42" s="249">
        <v>0</v>
      </c>
    </row>
    <row r="43" spans="1:20" s="245" customFormat="1" x14ac:dyDescent="0.35">
      <c r="A43"/>
      <c r="B43" s="261" t="s">
        <v>356</v>
      </c>
      <c r="C43" s="62"/>
      <c r="D43" s="249"/>
      <c r="E43" s="249"/>
      <c r="F43" s="249">
        <v>0</v>
      </c>
      <c r="G43" s="249">
        <v>0</v>
      </c>
      <c r="H43" s="249"/>
      <c r="I43" s="249">
        <v>0</v>
      </c>
      <c r="J43" s="249">
        <v>0</v>
      </c>
      <c r="K43" s="249">
        <v>0</v>
      </c>
      <c r="L43" s="249">
        <v>0</v>
      </c>
      <c r="M43" s="249">
        <v>-10</v>
      </c>
      <c r="N43" s="249">
        <v>0</v>
      </c>
      <c r="O43" s="249">
        <v>-111</v>
      </c>
      <c r="P43" s="249">
        <v>-111</v>
      </c>
      <c r="Q43" s="249">
        <v>-111</v>
      </c>
      <c r="R43" s="249"/>
      <c r="S43" s="249">
        <v>0</v>
      </c>
      <c r="T43" s="249">
        <v>0</v>
      </c>
    </row>
    <row r="44" spans="1:20" s="245" customFormat="1" x14ac:dyDescent="0.35">
      <c r="A44"/>
      <c r="B44" s="261" t="s">
        <v>102</v>
      </c>
      <c r="C44" s="62"/>
      <c r="D44" s="249">
        <v>-161.05708000000195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-325956</v>
      </c>
      <c r="L44" s="249">
        <v>-325956</v>
      </c>
      <c r="M44" s="249">
        <v>-325956</v>
      </c>
      <c r="N44" s="249">
        <v>0</v>
      </c>
      <c r="O44" s="249" t="s">
        <v>19</v>
      </c>
      <c r="P44" s="249" t="s">
        <v>19</v>
      </c>
      <c r="Q44" s="249" t="s">
        <v>19</v>
      </c>
      <c r="R44" s="249"/>
      <c r="S44" s="249">
        <v>0</v>
      </c>
      <c r="T44" s="249">
        <v>0</v>
      </c>
    </row>
    <row r="45" spans="1:20" s="245" customFormat="1" x14ac:dyDescent="0.35">
      <c r="A45"/>
      <c r="B45" s="261" t="s">
        <v>103</v>
      </c>
      <c r="C45" s="62"/>
      <c r="D45" s="249">
        <v>37.5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 t="s">
        <v>19</v>
      </c>
      <c r="N45" s="249">
        <v>0</v>
      </c>
      <c r="O45" s="249"/>
      <c r="P45" s="249"/>
      <c r="Q45" s="249">
        <v>932</v>
      </c>
      <c r="R45" s="249"/>
      <c r="S45" s="249">
        <v>0</v>
      </c>
      <c r="T45" s="249">
        <v>0</v>
      </c>
    </row>
    <row r="46" spans="1:20" s="245" customFormat="1" x14ac:dyDescent="0.35">
      <c r="A46"/>
      <c r="B46" s="261" t="s">
        <v>104</v>
      </c>
      <c r="C46" s="62"/>
      <c r="D46" s="249">
        <v>20933.702390000002</v>
      </c>
      <c r="E46" s="249">
        <v>28867</v>
      </c>
      <c r="F46" s="249">
        <v>5625.8269299999993</v>
      </c>
      <c r="G46" s="249">
        <v>15066</v>
      </c>
      <c r="H46" s="249">
        <v>17136.836769999998</v>
      </c>
      <c r="I46" s="249" t="s">
        <v>334</v>
      </c>
      <c r="J46" s="249">
        <v>4003</v>
      </c>
      <c r="K46" s="249">
        <v>5963</v>
      </c>
      <c r="L46" s="249">
        <v>6309</v>
      </c>
      <c r="M46" s="249" t="s">
        <v>329</v>
      </c>
      <c r="N46" s="249">
        <v>316</v>
      </c>
      <c r="O46" s="249">
        <v>503</v>
      </c>
      <c r="P46" s="249">
        <v>666</v>
      </c>
      <c r="Q46" s="249">
        <v>566</v>
      </c>
      <c r="R46" s="249">
        <v>1092</v>
      </c>
      <c r="S46" s="249">
        <v>3323</v>
      </c>
      <c r="T46" s="249">
        <f>[1]Sheet8!$D$80</f>
        <v>6339</v>
      </c>
    </row>
    <row r="47" spans="1:20" s="245" customFormat="1" x14ac:dyDescent="0.35">
      <c r="A47"/>
      <c r="B47" s="261" t="s">
        <v>105</v>
      </c>
      <c r="C47" s="120"/>
      <c r="D47" s="249">
        <v>1134.1632500000001</v>
      </c>
      <c r="E47" s="249">
        <v>1501</v>
      </c>
      <c r="F47" s="249">
        <v>66.317750000000004</v>
      </c>
      <c r="G47" s="249">
        <v>269</v>
      </c>
      <c r="H47" s="249">
        <v>444.08772999999997</v>
      </c>
      <c r="I47" s="249" t="s">
        <v>335</v>
      </c>
      <c r="J47" s="249">
        <v>0</v>
      </c>
      <c r="K47" s="249">
        <v>104</v>
      </c>
      <c r="L47" s="249">
        <v>1192</v>
      </c>
      <c r="M47" s="249" t="s">
        <v>330</v>
      </c>
      <c r="N47" s="249">
        <v>0</v>
      </c>
      <c r="O47" s="249">
        <v>1130</v>
      </c>
      <c r="P47" s="249">
        <v>1768</v>
      </c>
      <c r="Q47" s="249">
        <v>3087</v>
      </c>
      <c r="R47" s="249">
        <v>600</v>
      </c>
      <c r="S47" s="249">
        <v>2724</v>
      </c>
      <c r="T47" s="249">
        <f>[1]Sheet8!$D$81</f>
        <v>3174</v>
      </c>
    </row>
    <row r="48" spans="1:20" s="245" customFormat="1" x14ac:dyDescent="0.35">
      <c r="A48"/>
      <c r="B48" s="261" t="s">
        <v>106</v>
      </c>
      <c r="C48" s="120"/>
      <c r="D48" s="249">
        <v>0</v>
      </c>
      <c r="E48" s="249">
        <v>0</v>
      </c>
      <c r="F48" s="249">
        <v>-2996.5463399999999</v>
      </c>
      <c r="G48" s="249">
        <v>0</v>
      </c>
      <c r="H48" s="249">
        <v>-2825.6838600000001</v>
      </c>
      <c r="I48" s="249">
        <v>0</v>
      </c>
      <c r="J48" s="249">
        <v>0</v>
      </c>
      <c r="K48" s="249">
        <v>0</v>
      </c>
      <c r="L48" s="249">
        <v>0</v>
      </c>
      <c r="M48" s="249" t="s">
        <v>19</v>
      </c>
      <c r="N48" s="249">
        <v>0</v>
      </c>
      <c r="O48" s="249"/>
      <c r="P48" s="249">
        <v>-131</v>
      </c>
      <c r="Q48" s="249">
        <v>-133</v>
      </c>
      <c r="R48" s="249">
        <v>-120</v>
      </c>
      <c r="S48" s="249">
        <v>-121</v>
      </c>
      <c r="T48" s="249">
        <f>[1]Sheet8!$D$82</f>
        <v>-121</v>
      </c>
    </row>
    <row r="49" spans="1:21" s="245" customFormat="1" x14ac:dyDescent="0.35">
      <c r="A49"/>
      <c r="B49" s="261" t="s">
        <v>107</v>
      </c>
      <c r="C49" s="120"/>
      <c r="D49" s="249">
        <v>51558.973239999999</v>
      </c>
      <c r="E49" s="249">
        <v>51851</v>
      </c>
      <c r="F49" s="249">
        <v>41.123410000000007</v>
      </c>
      <c r="G49" s="249">
        <v>0</v>
      </c>
      <c r="H49" s="249">
        <v>0</v>
      </c>
      <c r="I49" s="249">
        <v>183</v>
      </c>
      <c r="J49" s="249">
        <v>0</v>
      </c>
      <c r="K49" s="249">
        <v>0</v>
      </c>
      <c r="L49" s="249">
        <v>90</v>
      </c>
      <c r="M49" s="249">
        <v>149</v>
      </c>
      <c r="N49" s="249">
        <v>125</v>
      </c>
      <c r="O49" s="249" t="s">
        <v>19</v>
      </c>
      <c r="P49" s="249" t="s">
        <v>19</v>
      </c>
      <c r="Q49" s="249" t="s">
        <v>19</v>
      </c>
      <c r="R49" s="249"/>
      <c r="S49" s="249">
        <v>0</v>
      </c>
      <c r="T49" s="249">
        <v>0</v>
      </c>
    </row>
    <row r="50" spans="1:21" s="245" customFormat="1" x14ac:dyDescent="0.35">
      <c r="A50"/>
      <c r="B50" s="261" t="s">
        <v>162</v>
      </c>
      <c r="C50" s="120"/>
      <c r="D50" s="249">
        <v>691</v>
      </c>
      <c r="E50" s="249">
        <v>3672</v>
      </c>
      <c r="F50" s="249">
        <v>94081</v>
      </c>
      <c r="G50" s="249">
        <v>398601</v>
      </c>
      <c r="H50" s="249">
        <v>297935</v>
      </c>
      <c r="I50" s="249" t="s">
        <v>336</v>
      </c>
      <c r="J50" s="249">
        <v>195659</v>
      </c>
      <c r="K50" s="249">
        <v>299834</v>
      </c>
      <c r="L50" s="249">
        <v>299836</v>
      </c>
      <c r="M50" s="249">
        <v>299048</v>
      </c>
      <c r="N50" s="249"/>
      <c r="O50" s="249">
        <v>490</v>
      </c>
      <c r="P50" s="249">
        <v>1152</v>
      </c>
      <c r="Q50" s="249">
        <v>1259</v>
      </c>
      <c r="R50" s="249">
        <v>-250000</v>
      </c>
      <c r="S50" s="249">
        <v>-306000</v>
      </c>
      <c r="T50" s="249">
        <f>[1]Sheet8!$D$83</f>
        <v>-257000</v>
      </c>
    </row>
    <row r="51" spans="1:21" s="245" customFormat="1" x14ac:dyDescent="0.35">
      <c r="A51"/>
      <c r="B51" s="261" t="s">
        <v>275</v>
      </c>
      <c r="C51" s="120"/>
      <c r="D51" s="262">
        <v>0</v>
      </c>
      <c r="E51" s="262">
        <v>-79614</v>
      </c>
      <c r="F51" s="262">
        <v>-18911</v>
      </c>
      <c r="G51" s="262">
        <v>79614</v>
      </c>
      <c r="H51" s="262">
        <v>79614</v>
      </c>
      <c r="I51" s="262" t="s">
        <v>337</v>
      </c>
      <c r="J51" s="262"/>
      <c r="K51" s="262">
        <v>0</v>
      </c>
      <c r="L51" s="262">
        <v>0</v>
      </c>
      <c r="M51" s="249"/>
      <c r="N51" s="249"/>
      <c r="O51" s="249" t="s">
        <v>19</v>
      </c>
      <c r="P51" s="249" t="s">
        <v>19</v>
      </c>
      <c r="Q51" s="249"/>
      <c r="R51" s="249"/>
      <c r="S51" s="249">
        <v>0</v>
      </c>
      <c r="T51" s="249">
        <v>0</v>
      </c>
    </row>
    <row r="52" spans="1:21" s="245" customFormat="1" x14ac:dyDescent="0.35">
      <c r="A52"/>
      <c r="B52" s="261" t="s">
        <v>276</v>
      </c>
      <c r="C52" s="263"/>
      <c r="D52" s="264"/>
      <c r="E52" s="264"/>
      <c r="F52" s="265"/>
      <c r="G52" s="266"/>
      <c r="H52" s="264"/>
      <c r="I52" s="282"/>
      <c r="J52" s="264"/>
      <c r="K52" s="264"/>
      <c r="L52" s="267">
        <v>3469</v>
      </c>
      <c r="M52" s="283" t="s">
        <v>331</v>
      </c>
      <c r="N52" s="283"/>
      <c r="O52" s="283" t="s">
        <v>19</v>
      </c>
      <c r="P52" s="283" t="s">
        <v>19</v>
      </c>
      <c r="Q52" s="283" t="s">
        <v>19</v>
      </c>
      <c r="R52" s="283"/>
      <c r="S52" s="283">
        <v>0</v>
      </c>
      <c r="T52" s="283">
        <v>0</v>
      </c>
    </row>
    <row r="53" spans="1:21" s="245" customFormat="1" x14ac:dyDescent="0.35">
      <c r="A53"/>
      <c r="B53" s="140"/>
      <c r="C53" s="263"/>
      <c r="D53" s="268"/>
      <c r="E53" s="268"/>
      <c r="F53" s="263"/>
      <c r="G53" s="263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</row>
    <row r="54" spans="1:21" s="245" customFormat="1" ht="25.5" thickBot="1" x14ac:dyDescent="0.4">
      <c r="A54"/>
      <c r="B54" s="112" t="s">
        <v>163</v>
      </c>
      <c r="C54" s="118"/>
      <c r="D54" s="269">
        <v>-224587.90349078216</v>
      </c>
      <c r="E54" s="269">
        <v>-371422</v>
      </c>
      <c r="F54" s="269">
        <v>-61492</v>
      </c>
      <c r="G54" s="269">
        <v>184498</v>
      </c>
      <c r="H54" s="269">
        <v>-102203.64977893293</v>
      </c>
      <c r="I54" s="284" t="s">
        <v>338</v>
      </c>
      <c r="J54" s="269">
        <v>64341</v>
      </c>
      <c r="K54" s="269">
        <v>-263516</v>
      </c>
      <c r="L54" s="269">
        <v>-408760</v>
      </c>
      <c r="M54" s="269">
        <v>-515199</v>
      </c>
      <c r="N54" s="269">
        <v>-170489</v>
      </c>
      <c r="O54" s="269">
        <v>-309082</v>
      </c>
      <c r="P54" s="269">
        <v>-426740</v>
      </c>
      <c r="Q54" s="269">
        <v>-568567</v>
      </c>
      <c r="R54" s="269">
        <v>-359010</v>
      </c>
      <c r="S54" s="269">
        <f>SUM(S39:S52)</f>
        <v>-527088</v>
      </c>
      <c r="T54" s="269">
        <f>SUM(T39:T52)</f>
        <v>-607039</v>
      </c>
    </row>
    <row r="55" spans="1:21" s="256" customFormat="1" x14ac:dyDescent="0.35">
      <c r="A55"/>
      <c r="B55" s="254"/>
      <c r="C55" s="27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1" s="245" customFormat="1" x14ac:dyDescent="0.35">
      <c r="A56"/>
      <c r="B56" s="119" t="s">
        <v>108</v>
      </c>
      <c r="C56" s="120"/>
      <c r="D56" s="121"/>
      <c r="E56" s="121"/>
      <c r="F56" s="121"/>
      <c r="G56" s="121"/>
      <c r="H56" s="121"/>
      <c r="I56" s="121"/>
      <c r="J56" s="121"/>
      <c r="K56" s="121"/>
      <c r="L56" s="85"/>
      <c r="M56" s="121"/>
      <c r="N56" s="121"/>
      <c r="O56" s="121"/>
      <c r="P56" s="121"/>
      <c r="Q56" s="121"/>
      <c r="R56" s="121"/>
      <c r="S56" s="121"/>
      <c r="T56" s="121"/>
    </row>
    <row r="57" spans="1:21" x14ac:dyDescent="0.35">
      <c r="C57" s="66"/>
      <c r="D57" s="271"/>
      <c r="E57" s="271"/>
      <c r="F57" s="271"/>
      <c r="G57" s="271"/>
      <c r="H57" s="271"/>
      <c r="I57" s="271"/>
      <c r="J57" s="271"/>
      <c r="K57" s="271"/>
      <c r="L57" s="272"/>
      <c r="M57" s="271"/>
      <c r="N57" s="271"/>
      <c r="O57" s="271"/>
      <c r="P57" s="271"/>
      <c r="Q57" s="271"/>
      <c r="R57" s="271"/>
      <c r="S57" s="271"/>
      <c r="T57" s="271"/>
    </row>
    <row r="58" spans="1:21" s="245" customFormat="1" x14ac:dyDescent="0.35">
      <c r="A58"/>
      <c r="B58" s="140" t="s">
        <v>109</v>
      </c>
      <c r="C58" s="147"/>
      <c r="D58" s="249">
        <v>-98493.456291330585</v>
      </c>
      <c r="E58" s="249">
        <v>-122552</v>
      </c>
      <c r="F58" s="249">
        <v>-32825.696920000002</v>
      </c>
      <c r="G58" s="249">
        <v>-62774</v>
      </c>
      <c r="H58" s="249">
        <v>-89426.121869999988</v>
      </c>
      <c r="I58" s="249" t="s">
        <v>339</v>
      </c>
      <c r="J58" s="249">
        <v>-52967</v>
      </c>
      <c r="K58" s="249">
        <v>-82416</v>
      </c>
      <c r="L58" s="249">
        <v>-108013</v>
      </c>
      <c r="M58" s="249">
        <v>-143111</v>
      </c>
      <c r="N58" s="249">
        <v>-20245</v>
      </c>
      <c r="O58" s="249">
        <v>-34336</v>
      </c>
      <c r="P58" s="249">
        <v>-48294</v>
      </c>
      <c r="Q58" s="249">
        <v>-67393</v>
      </c>
      <c r="R58" s="249">
        <v>-12610</v>
      </c>
      <c r="S58" s="249">
        <v>-36135</v>
      </c>
      <c r="T58" s="249">
        <f>[1]Sheet8!$D$86</f>
        <v>-47484</v>
      </c>
    </row>
    <row r="59" spans="1:21" s="245" customFormat="1" x14ac:dyDescent="0.35">
      <c r="A59"/>
      <c r="B59" s="140" t="s">
        <v>110</v>
      </c>
      <c r="C59" s="147"/>
      <c r="D59" s="249">
        <v>0</v>
      </c>
      <c r="E59" s="249">
        <v>-15870</v>
      </c>
      <c r="F59" s="249">
        <v>-3306.4480199999998</v>
      </c>
      <c r="G59" s="249">
        <v>-6421</v>
      </c>
      <c r="H59" s="249">
        <v>-9288.0361699999994</v>
      </c>
      <c r="I59" s="249" t="s">
        <v>340</v>
      </c>
      <c r="J59" s="249">
        <v>-2250</v>
      </c>
      <c r="K59" s="249">
        <v>-4419</v>
      </c>
      <c r="L59" s="249">
        <v>-6871</v>
      </c>
      <c r="M59" s="249" t="s">
        <v>346</v>
      </c>
      <c r="N59" s="249">
        <v>-2332</v>
      </c>
      <c r="O59" s="249">
        <v>-4591</v>
      </c>
      <c r="P59" s="249">
        <v>-6635</v>
      </c>
      <c r="Q59" s="249">
        <v>-8556</v>
      </c>
      <c r="R59" s="249">
        <v>-1580</v>
      </c>
      <c r="S59" s="249">
        <v>-3241</v>
      </c>
      <c r="T59" s="249">
        <f>[1]Sheet8!$D$87</f>
        <v>-4748</v>
      </c>
    </row>
    <row r="60" spans="1:21" s="245" customFormat="1" x14ac:dyDescent="0.35">
      <c r="A60"/>
      <c r="B60" s="140" t="s">
        <v>111</v>
      </c>
      <c r="C60" s="148"/>
      <c r="D60" s="249">
        <v>31662.307680000024</v>
      </c>
      <c r="E60" s="249">
        <v>3862</v>
      </c>
      <c r="F60" s="249">
        <v>0</v>
      </c>
      <c r="G60" s="249">
        <v>0</v>
      </c>
      <c r="H60" s="249">
        <v>115402.82730000005</v>
      </c>
      <c r="I60" s="249" t="s">
        <v>341</v>
      </c>
      <c r="J60" s="249">
        <v>89387</v>
      </c>
      <c r="K60" s="249">
        <v>345436</v>
      </c>
      <c r="L60" s="249">
        <v>398268</v>
      </c>
      <c r="M60" s="249" t="s">
        <v>347</v>
      </c>
      <c r="N60" s="249">
        <v>199347</v>
      </c>
      <c r="O60" s="249">
        <v>275325</v>
      </c>
      <c r="P60" s="249">
        <v>468055</v>
      </c>
      <c r="Q60" s="249">
        <v>1004598</v>
      </c>
      <c r="R60" s="249">
        <v>80181</v>
      </c>
      <c r="S60" s="249">
        <v>50844</v>
      </c>
      <c r="T60" s="249">
        <f>[1]Sheet8!$D$88</f>
        <v>50521</v>
      </c>
    </row>
    <row r="61" spans="1:21" s="275" customFormat="1" x14ac:dyDescent="0.35">
      <c r="A61"/>
      <c r="B61" s="192" t="s">
        <v>112</v>
      </c>
      <c r="C61" s="273"/>
      <c r="D61" s="274">
        <v>-91162.225640000004</v>
      </c>
      <c r="E61" s="274">
        <v>-98400</v>
      </c>
      <c r="F61" s="274">
        <v>-24488.899669999999</v>
      </c>
      <c r="G61" s="274">
        <v>-40762</v>
      </c>
      <c r="H61" s="274">
        <v>-57191.481340000006</v>
      </c>
      <c r="I61" s="274" t="s">
        <v>342</v>
      </c>
      <c r="J61" s="274">
        <v>-20679</v>
      </c>
      <c r="K61" s="274">
        <v>-45150</v>
      </c>
      <c r="L61" s="274">
        <v>-81047</v>
      </c>
      <c r="M61" s="274" t="s">
        <v>348</v>
      </c>
      <c r="N61" s="274">
        <v>-28823</v>
      </c>
      <c r="O61" s="274">
        <v>-64951</v>
      </c>
      <c r="P61" s="274">
        <v>-218874</v>
      </c>
      <c r="Q61" s="274">
        <v>-257855</v>
      </c>
      <c r="R61" s="274">
        <v>-94422</v>
      </c>
      <c r="S61" s="274">
        <v>-146208</v>
      </c>
      <c r="T61" s="274">
        <f>[1]Sheet8!$D$89</f>
        <v>-194074</v>
      </c>
    </row>
    <row r="62" spans="1:21" s="245" customFormat="1" x14ac:dyDescent="0.35">
      <c r="A62"/>
      <c r="B62" s="140" t="s">
        <v>113</v>
      </c>
      <c r="C62" s="120"/>
      <c r="D62" s="249">
        <v>0</v>
      </c>
      <c r="E62" s="249">
        <v>-9851</v>
      </c>
      <c r="F62" s="249">
        <v>-1673.72327</v>
      </c>
      <c r="G62" s="249">
        <v>-3261</v>
      </c>
      <c r="H62" s="249">
        <v>-4547.9602300000006</v>
      </c>
      <c r="I62" s="249" t="s">
        <v>343</v>
      </c>
      <c r="J62" s="249">
        <v>-2101</v>
      </c>
      <c r="K62" s="249">
        <v>-4811</v>
      </c>
      <c r="L62" s="249">
        <v>-10953</v>
      </c>
      <c r="M62" s="249" t="s">
        <v>349</v>
      </c>
      <c r="N62" s="249">
        <v>-3972</v>
      </c>
      <c r="O62" s="249">
        <v>-8048</v>
      </c>
      <c r="P62" s="249">
        <v>-12760</v>
      </c>
      <c r="Q62" s="249">
        <v>-16753</v>
      </c>
      <c r="R62" s="249">
        <v>-7456</v>
      </c>
      <c r="S62" s="249">
        <v>-14620</v>
      </c>
      <c r="T62" s="249">
        <f>[1]Sheet8!$D$90</f>
        <v>-21525</v>
      </c>
    </row>
    <row r="63" spans="1:21" s="245" customFormat="1" x14ac:dyDescent="0.35">
      <c r="A63"/>
      <c r="B63" s="140" t="s">
        <v>114</v>
      </c>
      <c r="C63" s="120"/>
      <c r="D63" s="249">
        <v>0</v>
      </c>
      <c r="E63" s="249">
        <v>944</v>
      </c>
      <c r="F63" s="249">
        <v>6149.1858600000005</v>
      </c>
      <c r="G63" s="249">
        <v>11390</v>
      </c>
      <c r="H63" s="249">
        <v>17825.740709999998</v>
      </c>
      <c r="I63" s="249" t="s">
        <v>344</v>
      </c>
      <c r="J63" s="249" t="s">
        <v>19</v>
      </c>
      <c r="K63" s="249">
        <v>0</v>
      </c>
      <c r="L63" s="249">
        <v>2833</v>
      </c>
      <c r="M63" s="249" t="s">
        <v>350</v>
      </c>
      <c r="N63" s="249">
        <v>1627</v>
      </c>
      <c r="O63" s="249">
        <v>5407</v>
      </c>
      <c r="P63" s="249">
        <v>5407</v>
      </c>
      <c r="Q63" s="249">
        <v>13803</v>
      </c>
      <c r="R63" s="249">
        <v>0</v>
      </c>
      <c r="S63" s="249" t="s">
        <v>19</v>
      </c>
      <c r="T63" s="249" t="s">
        <v>19</v>
      </c>
    </row>
    <row r="64" spans="1:21" s="245" customFormat="1" x14ac:dyDescent="0.35">
      <c r="A64"/>
      <c r="B64" s="140" t="s">
        <v>115</v>
      </c>
      <c r="C64" s="120"/>
      <c r="D64" s="249">
        <v>0</v>
      </c>
      <c r="E64" s="249">
        <v>0</v>
      </c>
      <c r="F64" s="249">
        <v>0</v>
      </c>
      <c r="G64" s="249">
        <v>-137496</v>
      </c>
      <c r="H64" s="249">
        <v>-137495.83515</v>
      </c>
      <c r="I64" s="249">
        <v>-137496</v>
      </c>
      <c r="J64" s="249"/>
      <c r="K64" s="249">
        <v>-110176</v>
      </c>
      <c r="L64" s="249">
        <v>-110176</v>
      </c>
      <c r="M64" s="149">
        <v>-110176</v>
      </c>
      <c r="N64" s="149"/>
      <c r="O64" s="149" t="s">
        <v>19</v>
      </c>
      <c r="P64" s="149" t="s">
        <v>19</v>
      </c>
      <c r="Q64" s="149" t="s">
        <v>19</v>
      </c>
      <c r="R64" s="149"/>
      <c r="S64" s="149"/>
      <c r="T64" s="149"/>
    </row>
    <row r="65" spans="1:20" s="245" customFormat="1" x14ac:dyDescent="0.35">
      <c r="A65"/>
      <c r="B65" s="140" t="s">
        <v>116</v>
      </c>
      <c r="C65" s="120"/>
      <c r="D65" s="249">
        <v>-1111</v>
      </c>
      <c r="E65" s="249">
        <v>-1111</v>
      </c>
      <c r="F65" s="249">
        <v>0</v>
      </c>
      <c r="G65" s="249">
        <v>0</v>
      </c>
      <c r="H65" s="249">
        <v>0</v>
      </c>
      <c r="I65" s="249" t="s">
        <v>19</v>
      </c>
      <c r="J65" s="249"/>
      <c r="K65" s="249">
        <v>0</v>
      </c>
      <c r="L65" s="249">
        <v>0</v>
      </c>
      <c r="M65" s="149" t="s">
        <v>351</v>
      </c>
      <c r="N65" s="149"/>
      <c r="O65" s="149" t="s">
        <v>19</v>
      </c>
      <c r="P65" s="149" t="s">
        <v>19</v>
      </c>
      <c r="Q65" s="149" t="s">
        <v>19</v>
      </c>
      <c r="R65" s="149"/>
      <c r="S65" s="149"/>
      <c r="T65" s="149"/>
    </row>
    <row r="66" spans="1:20" s="245" customFormat="1" x14ac:dyDescent="0.35">
      <c r="A66"/>
      <c r="B66" s="140" t="s">
        <v>189</v>
      </c>
      <c r="C66" s="120"/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 t="s">
        <v>19</v>
      </c>
      <c r="J66" s="149">
        <v>-40000</v>
      </c>
      <c r="K66" s="249">
        <v>-40000</v>
      </c>
      <c r="L66" s="249">
        <v>-40000</v>
      </c>
      <c r="M66" s="149"/>
      <c r="N66" s="149"/>
      <c r="O66" s="149" t="s">
        <v>19</v>
      </c>
      <c r="P66" s="149" t="s">
        <v>19</v>
      </c>
      <c r="Q66" s="149"/>
      <c r="R66" s="149"/>
      <c r="S66" s="149"/>
      <c r="T66" s="149"/>
    </row>
    <row r="67" spans="1:20" s="245" customFormat="1" x14ac:dyDescent="0.35">
      <c r="A67"/>
      <c r="B67" s="140" t="s">
        <v>117</v>
      </c>
      <c r="C67" s="120"/>
      <c r="D67" s="249">
        <v>-7675.0625</v>
      </c>
      <c r="E67" s="249">
        <v>-10112</v>
      </c>
      <c r="F67" s="249">
        <v>-2170</v>
      </c>
      <c r="G67" s="249">
        <v>-4693</v>
      </c>
      <c r="H67" s="249">
        <v>-6539.208300000003</v>
      </c>
      <c r="I67" s="249">
        <v>-8231</v>
      </c>
      <c r="J67" s="249">
        <v>-1536</v>
      </c>
      <c r="K67" s="249">
        <v>-3916</v>
      </c>
      <c r="L67" s="249">
        <v>-5324</v>
      </c>
      <c r="M67" s="249">
        <v>-6369</v>
      </c>
      <c r="N67" s="249">
        <v>-968</v>
      </c>
      <c r="O67" s="249">
        <v>-2138</v>
      </c>
      <c r="P67" s="249">
        <v>-3173</v>
      </c>
      <c r="Q67" s="249" t="s">
        <v>452</v>
      </c>
      <c r="R67" s="249">
        <v>-313</v>
      </c>
      <c r="S67" s="249">
        <v>-1896</v>
      </c>
      <c r="T67" s="249">
        <f>[1]Sheet8!$D$92</f>
        <v>-2106</v>
      </c>
    </row>
    <row r="69" spans="1:20" s="245" customFormat="1" ht="25" x14ac:dyDescent="0.35">
      <c r="A69"/>
      <c r="B69" s="112" t="s">
        <v>118</v>
      </c>
      <c r="C69" s="122"/>
      <c r="D69" s="276">
        <v>-166779.43675133056</v>
      </c>
      <c r="E69" s="276">
        <v>-253090</v>
      </c>
      <c r="F69" s="276">
        <v>-58316.411770000013</v>
      </c>
      <c r="G69" s="276">
        <v>-244017</v>
      </c>
      <c r="H69" s="276">
        <v>-171259</v>
      </c>
      <c r="I69" s="276" t="s">
        <v>345</v>
      </c>
      <c r="J69" s="276">
        <v>-30146</v>
      </c>
      <c r="K69" s="276">
        <v>54548</v>
      </c>
      <c r="L69" s="276">
        <v>38717</v>
      </c>
      <c r="M69" s="276">
        <v>-29447</v>
      </c>
      <c r="N69" s="276">
        <v>144634</v>
      </c>
      <c r="O69" s="276">
        <v>166668</v>
      </c>
      <c r="P69" s="276">
        <v>183726</v>
      </c>
      <c r="Q69" s="276">
        <v>663860</v>
      </c>
      <c r="R69" s="276">
        <v>-36200</v>
      </c>
      <c r="S69" s="276">
        <f>SUM(S58:S68)</f>
        <v>-151256</v>
      </c>
      <c r="T69" s="276">
        <f>SUM(T58:T68)</f>
        <v>-219416</v>
      </c>
    </row>
    <row r="70" spans="1:20" s="256" customFormat="1" x14ac:dyDescent="0.35">
      <c r="A70"/>
      <c r="B70" s="254"/>
      <c r="C70" s="270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</row>
    <row r="71" spans="1:20" s="245" customFormat="1" ht="15" thickBot="1" x14ac:dyDescent="0.4">
      <c r="A71"/>
      <c r="B71" s="140" t="s">
        <v>119</v>
      </c>
      <c r="C71" s="123"/>
      <c r="D71" s="278">
        <v>68386.801645098472</v>
      </c>
      <c r="E71" s="278">
        <v>75692</v>
      </c>
      <c r="F71" s="279">
        <v>-79362</v>
      </c>
      <c r="G71" s="279">
        <v>75671</v>
      </c>
      <c r="H71" s="278">
        <v>85638.159011066105</v>
      </c>
      <c r="I71" s="278" t="s">
        <v>352</v>
      </c>
      <c r="J71" s="279" t="s">
        <v>388</v>
      </c>
      <c r="K71" s="279">
        <v>-210123</v>
      </c>
      <c r="L71" s="279">
        <v>-286574</v>
      </c>
      <c r="M71" s="279">
        <v>-157144</v>
      </c>
      <c r="N71" s="279">
        <v>-138291</v>
      </c>
      <c r="O71" s="279">
        <v>-123248</v>
      </c>
      <c r="P71" s="279">
        <v>-110803</v>
      </c>
      <c r="Q71" s="279">
        <v>475342</v>
      </c>
      <c r="R71" s="279">
        <v>-302572</v>
      </c>
      <c r="S71" s="279">
        <f>S33+S54+S69</f>
        <v>-429633</v>
      </c>
      <c r="T71" s="279">
        <f>T33+T54+T69</f>
        <v>-368231</v>
      </c>
    </row>
    <row r="72" spans="1:20" s="245" customFormat="1" x14ac:dyDescent="0.35">
      <c r="A72"/>
      <c r="B72" s="140" t="s">
        <v>120</v>
      </c>
      <c r="C72" s="123"/>
      <c r="D72" s="248">
        <v>188008.32275999998</v>
      </c>
      <c r="E72" s="248">
        <v>188008</v>
      </c>
      <c r="F72" s="248">
        <v>263699.99168000004</v>
      </c>
      <c r="G72" s="248">
        <v>263700</v>
      </c>
      <c r="H72" s="248">
        <v>263699.99168000004</v>
      </c>
      <c r="I72" s="248" t="s">
        <v>353</v>
      </c>
      <c r="J72" s="248">
        <v>429178</v>
      </c>
      <c r="K72" s="248">
        <v>429178</v>
      </c>
      <c r="L72" s="248">
        <v>429178</v>
      </c>
      <c r="M72" s="248" t="s">
        <v>301</v>
      </c>
      <c r="N72" s="248">
        <v>276191</v>
      </c>
      <c r="O72" s="248">
        <v>276191</v>
      </c>
      <c r="P72" s="248">
        <v>276191</v>
      </c>
      <c r="Q72" s="248">
        <v>276191</v>
      </c>
      <c r="R72" s="248">
        <v>755919</v>
      </c>
      <c r="S72" s="248">
        <v>755919</v>
      </c>
      <c r="T72" s="248">
        <f>[1]Sheet8!$D$95</f>
        <v>755919</v>
      </c>
    </row>
    <row r="73" spans="1:20" s="245" customFormat="1" x14ac:dyDescent="0.35">
      <c r="A73"/>
      <c r="B73" s="150" t="s">
        <v>121</v>
      </c>
      <c r="C73" s="151"/>
      <c r="D73" s="249">
        <v>0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49"/>
      <c r="K73" s="248">
        <v>1758</v>
      </c>
      <c r="L73" s="248">
        <v>1903</v>
      </c>
      <c r="M73" s="149" t="s">
        <v>354</v>
      </c>
      <c r="N73" s="149" t="s">
        <v>19</v>
      </c>
      <c r="O73" s="149">
        <v>4418</v>
      </c>
      <c r="P73" s="149">
        <v>1534</v>
      </c>
      <c r="Q73" s="149">
        <v>4386</v>
      </c>
      <c r="R73" s="149">
        <v>-5673</v>
      </c>
      <c r="S73" s="149">
        <v>-1873</v>
      </c>
      <c r="T73" s="149">
        <f>[1]Sheet8!$D$96</f>
        <v>1038</v>
      </c>
    </row>
    <row r="74" spans="1:20" s="245" customFormat="1" x14ac:dyDescent="0.35">
      <c r="A74"/>
      <c r="B74" s="108"/>
      <c r="C74" s="122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</row>
    <row r="75" spans="1:20" s="245" customFormat="1" ht="15" thickBot="1" x14ac:dyDescent="0.4">
      <c r="A75"/>
      <c r="B75" s="112" t="s">
        <v>455</v>
      </c>
      <c r="C75" s="123"/>
      <c r="D75" s="258">
        <v>256395.12440509847</v>
      </c>
      <c r="E75" s="258">
        <v>263700</v>
      </c>
      <c r="F75" s="258">
        <v>184338</v>
      </c>
      <c r="G75" s="258">
        <v>339371</v>
      </c>
      <c r="H75" s="258">
        <v>349338.15069106617</v>
      </c>
      <c r="I75" s="258">
        <v>429178</v>
      </c>
      <c r="J75" s="258">
        <v>306459</v>
      </c>
      <c r="K75" s="258">
        <v>220813</v>
      </c>
      <c r="L75" s="258">
        <v>144507</v>
      </c>
      <c r="M75" s="258" t="s">
        <v>286</v>
      </c>
      <c r="N75" s="258">
        <v>137900</v>
      </c>
      <c r="O75" s="258">
        <v>157361</v>
      </c>
      <c r="P75" s="258">
        <v>166922</v>
      </c>
      <c r="Q75" s="258">
        <v>755919</v>
      </c>
      <c r="R75" s="258">
        <v>447674</v>
      </c>
      <c r="S75" s="258">
        <f>S71+S72+S73</f>
        <v>324413</v>
      </c>
      <c r="T75" s="258">
        <f>T71+T72+T73</f>
        <v>388726</v>
      </c>
    </row>
    <row r="76" spans="1:20" x14ac:dyDescent="0.35">
      <c r="B76" s="470" t="s">
        <v>453</v>
      </c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149">
        <v>20644</v>
      </c>
      <c r="N76" s="149"/>
      <c r="O76" s="69"/>
      <c r="P76" s="69"/>
      <c r="Q76" s="149">
        <v>8607</v>
      </c>
      <c r="R76" s="149"/>
      <c r="S76" s="69"/>
      <c r="T76" s="69"/>
    </row>
  </sheetData>
  <pageMargins left="0.7" right="0.7" top="0.75" bottom="0.75" header="0.3" footer="0.3"/>
  <pageSetup paperSize="9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AG59"/>
  <sheetViews>
    <sheetView showGridLines="0" view="pageBreakPreview" topLeftCell="A7" zoomScale="85" zoomScaleNormal="85" zoomScaleSheetLayoutView="85" workbookViewId="0">
      <pane xSplit="2" topLeftCell="U1" activePane="topRight" state="frozen"/>
      <selection activeCell="B8" sqref="B8"/>
      <selection pane="topRight" activeCell="AG1" sqref="AG1:AG1048576"/>
    </sheetView>
  </sheetViews>
  <sheetFormatPr defaultColWidth="9.1796875" defaultRowHeight="14.5" x14ac:dyDescent="0.35"/>
  <cols>
    <col min="1" max="1" width="2.1796875" style="1" customWidth="1"/>
    <col min="2" max="2" width="34.1796875" style="242" customWidth="1"/>
    <col min="3" max="12" width="9.1796875" style="1"/>
    <col min="13" max="13" width="7.90625" style="10" bestFit="1" customWidth="1"/>
    <col min="14" max="14" width="9.1796875" style="1"/>
    <col min="15" max="15" width="9.1796875" style="2"/>
    <col min="16" max="16384" width="9.1796875" style="1"/>
  </cols>
  <sheetData>
    <row r="1" spans="2:33" ht="15" thickBot="1" x14ac:dyDescent="0.4">
      <c r="B1" s="90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A1" s="3"/>
      <c r="AB1" s="3"/>
      <c r="AC1" s="3"/>
      <c r="AD1" s="3"/>
      <c r="AE1" s="3"/>
      <c r="AF1" s="3"/>
      <c r="AG1" s="3"/>
    </row>
    <row r="2" spans="2:33" x14ac:dyDescent="0.35">
      <c r="B2" s="387" t="s">
        <v>123</v>
      </c>
      <c r="C2" s="387">
        <v>2007</v>
      </c>
      <c r="D2" s="387">
        <v>2008</v>
      </c>
      <c r="E2" s="387">
        <v>2009</v>
      </c>
      <c r="F2" s="387">
        <v>2010</v>
      </c>
      <c r="G2" s="387">
        <v>2011</v>
      </c>
      <c r="H2" s="387">
        <v>2012</v>
      </c>
      <c r="I2" s="387">
        <v>2013</v>
      </c>
      <c r="J2" s="387">
        <v>2014</v>
      </c>
      <c r="K2" s="387">
        <v>2015</v>
      </c>
      <c r="L2" s="440">
        <v>2016</v>
      </c>
      <c r="M2" s="155"/>
      <c r="N2" s="387" t="s">
        <v>124</v>
      </c>
      <c r="O2" s="387" t="s">
        <v>164</v>
      </c>
      <c r="P2" s="387" t="s">
        <v>165</v>
      </c>
      <c r="Q2" s="387" t="s">
        <v>166</v>
      </c>
      <c r="R2" s="387" t="s">
        <v>171</v>
      </c>
      <c r="S2" s="387" t="s">
        <v>167</v>
      </c>
      <c r="T2" s="387" t="s">
        <v>168</v>
      </c>
      <c r="U2" s="387" t="s">
        <v>169</v>
      </c>
      <c r="V2" s="387" t="s">
        <v>170</v>
      </c>
      <c r="W2" s="387" t="s">
        <v>390</v>
      </c>
      <c r="X2" s="387" t="s">
        <v>191</v>
      </c>
      <c r="Y2" s="387" t="s">
        <v>258</v>
      </c>
      <c r="Z2" s="387" t="s">
        <v>285</v>
      </c>
      <c r="AA2" s="387" t="s">
        <v>384</v>
      </c>
      <c r="AB2" s="387" t="s">
        <v>391</v>
      </c>
      <c r="AC2" s="387" t="s">
        <v>427</v>
      </c>
      <c r="AD2" s="387" t="s">
        <v>429</v>
      </c>
      <c r="AE2" s="387" t="s">
        <v>461</v>
      </c>
      <c r="AF2" s="387" t="s">
        <v>476</v>
      </c>
      <c r="AG2" s="387" t="s">
        <v>491</v>
      </c>
    </row>
    <row r="3" spans="2:33" s="454" customFormat="1" x14ac:dyDescent="0.35">
      <c r="B3" s="453" t="s">
        <v>125</v>
      </c>
      <c r="C3" s="125">
        <v>14100</v>
      </c>
      <c r="D3" s="125">
        <v>14002</v>
      </c>
      <c r="E3" s="125">
        <v>12435</v>
      </c>
      <c r="F3" s="125">
        <v>13584</v>
      </c>
      <c r="G3" s="125">
        <v>12157</v>
      </c>
      <c r="H3" s="125">
        <v>11384</v>
      </c>
      <c r="I3" s="125">
        <v>13300.595303000002</v>
      </c>
      <c r="J3" s="125">
        <v>12181</v>
      </c>
      <c r="K3" s="125">
        <v>13593</v>
      </c>
      <c r="L3" s="125">
        <v>12542</v>
      </c>
      <c r="M3" s="125"/>
      <c r="N3" s="125">
        <v>3177</v>
      </c>
      <c r="O3" s="125">
        <v>3282.0911900000006</v>
      </c>
      <c r="P3" s="125">
        <v>3455.9088099999994</v>
      </c>
      <c r="Q3" s="125">
        <v>3269</v>
      </c>
      <c r="R3" s="125">
        <v>3293.5953030000023</v>
      </c>
      <c r="S3" s="125">
        <v>2880.1983610000002</v>
      </c>
      <c r="T3" s="125">
        <v>2852.8016389999998</v>
      </c>
      <c r="U3" s="125">
        <v>3072.286255</v>
      </c>
      <c r="V3" s="125">
        <v>3275</v>
      </c>
      <c r="W3" s="125">
        <v>2947</v>
      </c>
      <c r="X3" s="125">
        <v>3204</v>
      </c>
      <c r="Y3" s="125">
        <v>3515</v>
      </c>
      <c r="Z3" s="125">
        <v>3926</v>
      </c>
      <c r="AA3" s="125">
        <v>3100</v>
      </c>
      <c r="AB3" s="125">
        <v>2997.6</v>
      </c>
      <c r="AC3" s="125">
        <v>3105</v>
      </c>
      <c r="AD3" s="125">
        <v>3339</v>
      </c>
      <c r="AE3" s="125">
        <v>3108</v>
      </c>
      <c r="AF3" s="125">
        <v>2818</v>
      </c>
      <c r="AG3" s="125">
        <v>2666</v>
      </c>
    </row>
    <row r="4" spans="2:33" s="454" customFormat="1" x14ac:dyDescent="0.35">
      <c r="B4" s="455" t="s">
        <v>126</v>
      </c>
      <c r="C4" s="155">
        <v>12116</v>
      </c>
      <c r="D4" s="155">
        <v>12031</v>
      </c>
      <c r="E4" s="155">
        <v>11128</v>
      </c>
      <c r="F4" s="155">
        <v>11623</v>
      </c>
      <c r="G4" s="155">
        <v>10491</v>
      </c>
      <c r="H4" s="155">
        <v>10043</v>
      </c>
      <c r="I4" s="155">
        <v>11848.675373000002</v>
      </c>
      <c r="J4" s="155">
        <v>10757</v>
      </c>
      <c r="K4" s="125">
        <v>12387</v>
      </c>
      <c r="L4" s="125">
        <v>11070</v>
      </c>
      <c r="M4" s="125"/>
      <c r="N4" s="155">
        <v>2884</v>
      </c>
      <c r="O4" s="155">
        <v>2900.3883900000005</v>
      </c>
      <c r="P4" s="155">
        <v>3076.6116099999995</v>
      </c>
      <c r="Q4" s="155">
        <v>2953</v>
      </c>
      <c r="R4" s="155">
        <v>2918.6753730000014</v>
      </c>
      <c r="S4" s="155">
        <v>2524.6807410000001</v>
      </c>
      <c r="T4" s="155">
        <v>2495.3192589999999</v>
      </c>
      <c r="U4" s="155">
        <v>2747.4780150000001</v>
      </c>
      <c r="V4" s="155">
        <v>2908</v>
      </c>
      <c r="W4" s="155">
        <v>2658</v>
      </c>
      <c r="X4" s="155">
        <v>2934</v>
      </c>
      <c r="Y4" s="155">
        <v>3166</v>
      </c>
      <c r="Z4" s="155">
        <v>3629</v>
      </c>
      <c r="AA4" s="155">
        <v>2824</v>
      </c>
      <c r="AB4" s="155">
        <v>2576</v>
      </c>
      <c r="AC4" s="155">
        <v>2698</v>
      </c>
      <c r="AD4" s="155">
        <v>2971</v>
      </c>
      <c r="AE4" s="155">
        <v>2774</v>
      </c>
      <c r="AF4" s="155">
        <v>2458</v>
      </c>
      <c r="AG4" s="125">
        <v>2333</v>
      </c>
    </row>
    <row r="5" spans="2:33" s="454" customFormat="1" x14ac:dyDescent="0.35">
      <c r="B5" s="453" t="s">
        <v>127</v>
      </c>
      <c r="C5" s="125">
        <v>9486</v>
      </c>
      <c r="D5" s="125">
        <v>7267</v>
      </c>
      <c r="E5" s="125">
        <v>6227</v>
      </c>
      <c r="F5" s="125">
        <v>6839</v>
      </c>
      <c r="G5" s="125">
        <v>10069</v>
      </c>
      <c r="H5" s="125">
        <v>6499</v>
      </c>
      <c r="I5" s="125">
        <v>5540.3601829999998</v>
      </c>
      <c r="J5" s="125">
        <v>6142</v>
      </c>
      <c r="K5" s="125">
        <v>5261</v>
      </c>
      <c r="L5" s="125">
        <v>4636</v>
      </c>
      <c r="M5" s="125"/>
      <c r="N5" s="125">
        <v>1618</v>
      </c>
      <c r="O5" s="125">
        <v>585.97044000000005</v>
      </c>
      <c r="P5" s="125">
        <v>1354.0295599999999</v>
      </c>
      <c r="Q5" s="125">
        <v>1982</v>
      </c>
      <c r="R5" s="125">
        <v>1618.3601829999998</v>
      </c>
      <c r="S5" s="125">
        <v>1058.1664929999999</v>
      </c>
      <c r="T5" s="125">
        <v>1615.8335070000001</v>
      </c>
      <c r="U5" s="125">
        <v>1856.1361039999997</v>
      </c>
      <c r="V5" s="125">
        <v>1607</v>
      </c>
      <c r="W5" s="125">
        <v>948</v>
      </c>
      <c r="X5" s="125">
        <v>1412</v>
      </c>
      <c r="Y5" s="125">
        <v>1645</v>
      </c>
      <c r="Z5" s="125">
        <v>1256</v>
      </c>
      <c r="AA5" s="125">
        <v>630</v>
      </c>
      <c r="AB5" s="125">
        <v>1153.5999999999999</v>
      </c>
      <c r="AC5" s="125">
        <v>1484</v>
      </c>
      <c r="AD5" s="125">
        <v>1368</v>
      </c>
      <c r="AE5" s="125">
        <v>764</v>
      </c>
      <c r="AF5" s="125">
        <v>1596</v>
      </c>
      <c r="AG5" s="125">
        <v>1878</v>
      </c>
    </row>
    <row r="6" spans="2:33" s="454" customFormat="1" x14ac:dyDescent="0.35">
      <c r="B6" s="453" t="s">
        <v>128</v>
      </c>
      <c r="C6" s="125">
        <v>6937</v>
      </c>
      <c r="D6" s="125">
        <v>6069</v>
      </c>
      <c r="E6" s="125">
        <v>3528</v>
      </c>
      <c r="F6" s="125">
        <v>3970</v>
      </c>
      <c r="G6" s="125">
        <v>4037</v>
      </c>
      <c r="H6" s="125">
        <v>3843</v>
      </c>
      <c r="I6" s="125">
        <v>4365.1845499999999</v>
      </c>
      <c r="J6" s="125">
        <v>3650</v>
      </c>
      <c r="K6" s="125">
        <v>3709</v>
      </c>
      <c r="L6" s="125">
        <v>3401</v>
      </c>
      <c r="M6" s="125"/>
      <c r="N6" s="125">
        <v>893</v>
      </c>
      <c r="O6" s="125">
        <v>855.21932000000015</v>
      </c>
      <c r="P6" s="125">
        <v>1097.7806799999998</v>
      </c>
      <c r="Q6" s="125">
        <v>1194</v>
      </c>
      <c r="R6" s="125">
        <v>1218.1845499999999</v>
      </c>
      <c r="S6" s="125">
        <v>961.59646999999995</v>
      </c>
      <c r="T6" s="125">
        <v>779.40353000000005</v>
      </c>
      <c r="U6" s="125">
        <v>911.78167000000008</v>
      </c>
      <c r="V6" s="125">
        <v>835</v>
      </c>
      <c r="W6" s="125">
        <v>901</v>
      </c>
      <c r="X6" s="125">
        <v>946</v>
      </c>
      <c r="Y6" s="125">
        <v>871</v>
      </c>
      <c r="Z6" s="125">
        <v>991</v>
      </c>
      <c r="AA6" s="125">
        <v>904</v>
      </c>
      <c r="AB6" s="125">
        <v>815</v>
      </c>
      <c r="AC6" s="125">
        <v>862</v>
      </c>
      <c r="AD6" s="125">
        <v>819</v>
      </c>
      <c r="AE6" s="125">
        <v>936</v>
      </c>
      <c r="AF6" s="125">
        <v>1111</v>
      </c>
      <c r="AG6" s="125">
        <v>943</v>
      </c>
    </row>
    <row r="7" spans="2:33" s="454" customFormat="1" x14ac:dyDescent="0.35">
      <c r="B7" s="453" t="s">
        <v>129</v>
      </c>
      <c r="C7" s="125">
        <v>3232</v>
      </c>
      <c r="D7" s="125">
        <v>2951</v>
      </c>
      <c r="E7" s="125">
        <v>1951</v>
      </c>
      <c r="F7" s="125">
        <v>2334</v>
      </c>
      <c r="G7" s="125">
        <v>2318</v>
      </c>
      <c r="H7" s="125">
        <v>2134</v>
      </c>
      <c r="I7" s="125">
        <v>1676.3404900000005</v>
      </c>
      <c r="J7" s="125">
        <v>1903</v>
      </c>
      <c r="K7" s="125">
        <v>2013</v>
      </c>
      <c r="L7" s="125">
        <v>2072</v>
      </c>
      <c r="M7" s="125"/>
      <c r="N7" s="125">
        <v>495</v>
      </c>
      <c r="O7" s="125">
        <v>393.63944000000004</v>
      </c>
      <c r="P7" s="125">
        <v>442.36055999999996</v>
      </c>
      <c r="Q7" s="125">
        <v>429</v>
      </c>
      <c r="R7" s="125">
        <v>411.3404900000005</v>
      </c>
      <c r="S7" s="125">
        <v>427.15650999999997</v>
      </c>
      <c r="T7" s="125">
        <v>449.84349000000003</v>
      </c>
      <c r="U7" s="125">
        <v>527.15463</v>
      </c>
      <c r="V7" s="125">
        <v>497</v>
      </c>
      <c r="W7" s="125">
        <v>500</v>
      </c>
      <c r="X7" s="125">
        <v>530</v>
      </c>
      <c r="Y7" s="125">
        <v>500</v>
      </c>
      <c r="Z7" s="125">
        <v>483</v>
      </c>
      <c r="AA7" s="125">
        <v>505</v>
      </c>
      <c r="AB7" s="125">
        <v>539</v>
      </c>
      <c r="AC7" s="125">
        <v>505</v>
      </c>
      <c r="AD7" s="125">
        <v>524</v>
      </c>
      <c r="AE7" s="125">
        <v>589</v>
      </c>
      <c r="AF7" s="125">
        <v>600</v>
      </c>
      <c r="AG7" s="125">
        <v>584</v>
      </c>
    </row>
    <row r="8" spans="2:33" s="454" customFormat="1" x14ac:dyDescent="0.35">
      <c r="B8" s="453" t="s">
        <v>130</v>
      </c>
      <c r="C8" s="125">
        <v>1464</v>
      </c>
      <c r="D8" s="125">
        <v>1150</v>
      </c>
      <c r="E8" s="125">
        <v>641</v>
      </c>
      <c r="F8" s="125">
        <v>870</v>
      </c>
      <c r="G8" s="125">
        <v>838</v>
      </c>
      <c r="H8" s="125">
        <v>867</v>
      </c>
      <c r="I8" s="125">
        <v>795.79468999999995</v>
      </c>
      <c r="J8" s="125">
        <v>781</v>
      </c>
      <c r="K8" s="125">
        <v>839</v>
      </c>
      <c r="L8" s="125">
        <v>1091</v>
      </c>
      <c r="M8" s="125"/>
      <c r="N8" s="125">
        <v>215</v>
      </c>
      <c r="O8" s="125">
        <v>181.06339999999997</v>
      </c>
      <c r="P8" s="125">
        <v>198.93660000000003</v>
      </c>
      <c r="Q8" s="125">
        <v>217</v>
      </c>
      <c r="R8" s="125">
        <v>198.79468999999997</v>
      </c>
      <c r="S8" s="125">
        <v>162.70596</v>
      </c>
      <c r="T8" s="125">
        <v>162.29404</v>
      </c>
      <c r="U8" s="125">
        <v>206.30856000000006</v>
      </c>
      <c r="V8" s="125">
        <v>204</v>
      </c>
      <c r="W8" s="125">
        <v>130</v>
      </c>
      <c r="X8" s="125">
        <v>217</v>
      </c>
      <c r="Y8" s="125">
        <v>238</v>
      </c>
      <c r="Z8" s="125">
        <v>255</v>
      </c>
      <c r="AA8" s="125">
        <v>273</v>
      </c>
      <c r="AB8" s="125">
        <v>277</v>
      </c>
      <c r="AC8" s="125">
        <v>269</v>
      </c>
      <c r="AD8" s="125">
        <v>272</v>
      </c>
      <c r="AE8" s="125">
        <v>299</v>
      </c>
      <c r="AF8" s="125">
        <v>347</v>
      </c>
      <c r="AG8" s="125">
        <v>385</v>
      </c>
    </row>
    <row r="9" spans="2:33" s="454" customFormat="1" x14ac:dyDescent="0.35">
      <c r="B9" s="453" t="s">
        <v>131</v>
      </c>
      <c r="C9" s="125">
        <v>2167</v>
      </c>
      <c r="D9" s="125">
        <v>1553</v>
      </c>
      <c r="E9" s="125">
        <v>1279</v>
      </c>
      <c r="F9" s="125">
        <v>1684</v>
      </c>
      <c r="G9" s="125">
        <v>1840</v>
      </c>
      <c r="H9" s="125">
        <v>1769</v>
      </c>
      <c r="I9" s="125">
        <v>1689.0755099999999</v>
      </c>
      <c r="J9" s="125">
        <v>1694</v>
      </c>
      <c r="K9" s="125">
        <v>1629</v>
      </c>
      <c r="L9" s="125">
        <v>1533</v>
      </c>
      <c r="M9" s="125"/>
      <c r="N9" s="125">
        <v>529</v>
      </c>
      <c r="O9" s="125">
        <v>317.05757</v>
      </c>
      <c r="P9" s="125">
        <v>423.94243</v>
      </c>
      <c r="Q9" s="125">
        <v>451</v>
      </c>
      <c r="R9" s="125">
        <v>497.07550999999984</v>
      </c>
      <c r="S9" s="125">
        <v>509.44785000000002</v>
      </c>
      <c r="T9" s="125">
        <v>419.55214999999998</v>
      </c>
      <c r="U9" s="125">
        <v>369.75568000000004</v>
      </c>
      <c r="V9" s="125">
        <v>394</v>
      </c>
      <c r="W9" s="125">
        <v>378</v>
      </c>
      <c r="X9" s="125">
        <v>412</v>
      </c>
      <c r="Y9" s="125">
        <v>402</v>
      </c>
      <c r="Z9" s="125">
        <v>436</v>
      </c>
      <c r="AA9" s="125">
        <v>415</v>
      </c>
      <c r="AB9" s="125">
        <v>335</v>
      </c>
      <c r="AC9" s="125">
        <v>314</v>
      </c>
      <c r="AD9" s="125">
        <v>469</v>
      </c>
      <c r="AE9" s="125">
        <v>423</v>
      </c>
      <c r="AF9" s="125">
        <v>441</v>
      </c>
      <c r="AG9" s="125">
        <v>393</v>
      </c>
    </row>
    <row r="10" spans="2:33" s="454" customFormat="1" x14ac:dyDescent="0.35">
      <c r="B10" s="453" t="s">
        <v>132</v>
      </c>
      <c r="C10" s="125">
        <v>1479</v>
      </c>
      <c r="D10" s="125">
        <v>1923</v>
      </c>
      <c r="E10" s="125">
        <v>1180</v>
      </c>
      <c r="F10" s="125">
        <v>1401</v>
      </c>
      <c r="G10" s="125">
        <v>1793</v>
      </c>
      <c r="H10" s="125">
        <v>2178</v>
      </c>
      <c r="I10" s="125">
        <v>1835.2011299999999</v>
      </c>
      <c r="J10" s="125">
        <v>1832</v>
      </c>
      <c r="K10" s="125">
        <v>2031</v>
      </c>
      <c r="L10" s="125">
        <v>2474</v>
      </c>
      <c r="M10" s="125"/>
      <c r="N10" s="125">
        <v>563</v>
      </c>
      <c r="O10" s="125">
        <v>466.50694999999996</v>
      </c>
      <c r="P10" s="125">
        <v>467.49305000000004</v>
      </c>
      <c r="Q10" s="125">
        <v>436</v>
      </c>
      <c r="R10" s="125">
        <v>465.20112999999992</v>
      </c>
      <c r="S10" s="125">
        <v>412.42351999999994</v>
      </c>
      <c r="T10" s="125">
        <v>463.57648000000006</v>
      </c>
      <c r="U10" s="125">
        <v>444.38560999999993</v>
      </c>
      <c r="V10" s="125">
        <v>433</v>
      </c>
      <c r="W10" s="125">
        <v>464</v>
      </c>
      <c r="X10" s="125">
        <v>450</v>
      </c>
      <c r="Y10" s="125">
        <v>523</v>
      </c>
      <c r="Z10" s="125">
        <v>593</v>
      </c>
      <c r="AA10" s="125">
        <v>542</v>
      </c>
      <c r="AB10" s="125">
        <v>604</v>
      </c>
      <c r="AC10" s="125">
        <v>607</v>
      </c>
      <c r="AD10" s="125">
        <v>721</v>
      </c>
      <c r="AE10" s="125">
        <v>731</v>
      </c>
      <c r="AF10" s="125">
        <v>789</v>
      </c>
      <c r="AG10" s="125">
        <v>827</v>
      </c>
    </row>
    <row r="11" spans="2:33" s="454" customFormat="1" x14ac:dyDescent="0.35">
      <c r="B11" s="453" t="s">
        <v>133</v>
      </c>
      <c r="C11" s="125">
        <v>1791</v>
      </c>
      <c r="D11" s="125">
        <v>1614</v>
      </c>
      <c r="E11" s="125">
        <v>962</v>
      </c>
      <c r="F11" s="125">
        <v>907</v>
      </c>
      <c r="G11" s="125">
        <v>910</v>
      </c>
      <c r="H11" s="125">
        <v>893</v>
      </c>
      <c r="I11" s="125">
        <v>882.27882999999986</v>
      </c>
      <c r="J11" s="125">
        <v>764</v>
      </c>
      <c r="K11" s="125">
        <v>764</v>
      </c>
      <c r="L11" s="125">
        <v>774</v>
      </c>
      <c r="M11" s="125"/>
      <c r="N11" s="125">
        <v>230</v>
      </c>
      <c r="O11" s="125">
        <v>205.85176999999999</v>
      </c>
      <c r="P11" s="125">
        <v>220.14823000000001</v>
      </c>
      <c r="Q11" s="125">
        <v>241</v>
      </c>
      <c r="R11" s="125">
        <v>215.27882999999986</v>
      </c>
      <c r="S11" s="125">
        <v>155.70590000000001</v>
      </c>
      <c r="T11" s="125">
        <v>211.29409999999999</v>
      </c>
      <c r="U11" s="125">
        <v>182.38992999999996</v>
      </c>
      <c r="V11" s="125">
        <v>183</v>
      </c>
      <c r="W11" s="125">
        <v>156</v>
      </c>
      <c r="X11" s="125">
        <v>193</v>
      </c>
      <c r="Y11" s="125">
        <v>208</v>
      </c>
      <c r="Z11" s="125">
        <v>207</v>
      </c>
      <c r="AA11" s="125">
        <v>171</v>
      </c>
      <c r="AB11" s="125">
        <v>213</v>
      </c>
      <c r="AC11" s="125">
        <v>194</v>
      </c>
      <c r="AD11" s="125">
        <v>196</v>
      </c>
      <c r="AE11" s="125">
        <v>226</v>
      </c>
      <c r="AF11" s="125">
        <v>244</v>
      </c>
      <c r="AG11" s="125">
        <v>238</v>
      </c>
    </row>
    <row r="12" spans="2:33" s="124" customFormat="1" ht="15" thickBot="1" x14ac:dyDescent="0.4">
      <c r="B12" s="211" t="s">
        <v>74</v>
      </c>
      <c r="C12" s="212">
        <v>40656</v>
      </c>
      <c r="D12" s="212">
        <v>36529</v>
      </c>
      <c r="E12" s="212">
        <v>28203</v>
      </c>
      <c r="F12" s="212">
        <v>31589</v>
      </c>
      <c r="G12" s="212">
        <v>33962</v>
      </c>
      <c r="H12" s="212">
        <v>29567</v>
      </c>
      <c r="I12" s="212">
        <v>30084.830686000012</v>
      </c>
      <c r="J12" s="212">
        <v>28947</v>
      </c>
      <c r="K12" s="212">
        <v>29839</v>
      </c>
      <c r="L12" s="212">
        <v>28521</v>
      </c>
      <c r="M12" s="125"/>
      <c r="N12" s="212">
        <v>7720</v>
      </c>
      <c r="O12" s="212">
        <v>6286.4000800000013</v>
      </c>
      <c r="P12" s="212">
        <v>7660.5999199999987</v>
      </c>
      <c r="Q12" s="212">
        <v>8219</v>
      </c>
      <c r="R12" s="212">
        <v>7917.8306860000012</v>
      </c>
      <c r="S12" s="212">
        <v>6567.4010640000015</v>
      </c>
      <c r="T12" s="212">
        <v>6954.5989359999985</v>
      </c>
      <c r="U12" s="212">
        <v>7570.1984389999961</v>
      </c>
      <c r="V12" s="212">
        <v>7428</v>
      </c>
      <c r="W12" s="212">
        <v>6424</v>
      </c>
      <c r="X12" s="212">
        <v>7363</v>
      </c>
      <c r="Y12" s="212">
        <v>7903</v>
      </c>
      <c r="Z12" s="212">
        <v>8148</v>
      </c>
      <c r="AA12" s="212">
        <f>SUM(AA3:AA11)-AA4</f>
        <v>6540</v>
      </c>
      <c r="AB12" s="212">
        <f>SUM(AB3:AB11)-AB4</f>
        <v>6934.2000000000007</v>
      </c>
      <c r="AC12" s="212">
        <f>SUM(AC3:AC11)-AC4</f>
        <v>7340</v>
      </c>
      <c r="AD12" s="212">
        <f t="shared" ref="AD12:AE12" si="0">SUM(AD3:AD11)-AD4</f>
        <v>7708</v>
      </c>
      <c r="AE12" s="212">
        <f t="shared" si="0"/>
        <v>7076</v>
      </c>
      <c r="AF12" s="212">
        <v>7946</v>
      </c>
      <c r="AG12" s="212">
        <f>SUM(AG3:AG11)-AG4</f>
        <v>7914</v>
      </c>
    </row>
    <row r="13" spans="2:33" x14ac:dyDescent="0.35">
      <c r="B13" s="241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6"/>
      <c r="Z13" s="3"/>
      <c r="AA13" s="3"/>
      <c r="AB13" s="3"/>
      <c r="AC13" s="3"/>
      <c r="AD13" s="3"/>
      <c r="AE13" s="3"/>
      <c r="AF13" s="3"/>
      <c r="AG13" s="3"/>
    </row>
    <row r="14" spans="2:33" ht="15" thickBot="1" x14ac:dyDescent="0.4">
      <c r="B14" s="89" t="s">
        <v>415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4"/>
      <c r="O14" s="3"/>
      <c r="P14" s="3"/>
      <c r="Q14" s="3"/>
      <c r="R14" s="3"/>
      <c r="S14" s="3"/>
      <c r="T14" s="3"/>
      <c r="U14" s="3"/>
      <c r="V14" s="4"/>
      <c r="W14" s="4"/>
      <c r="X14" s="4"/>
      <c r="Y14" s="87"/>
      <c r="Z14" s="4"/>
      <c r="AA14" s="4"/>
      <c r="AB14" s="4"/>
      <c r="AC14" s="4"/>
      <c r="AD14" s="4"/>
      <c r="AE14" s="4"/>
      <c r="AF14" s="4"/>
      <c r="AG14" s="4"/>
    </row>
    <row r="15" spans="2:33" x14ac:dyDescent="0.35">
      <c r="B15" s="387" t="s">
        <v>134</v>
      </c>
      <c r="C15" s="387">
        <v>2007</v>
      </c>
      <c r="D15" s="387">
        <v>2008</v>
      </c>
      <c r="E15" s="387">
        <v>2009</v>
      </c>
      <c r="F15" s="387">
        <v>2010</v>
      </c>
      <c r="G15" s="387">
        <v>2011</v>
      </c>
      <c r="H15" s="387">
        <v>2012</v>
      </c>
      <c r="I15" s="387">
        <v>2013</v>
      </c>
      <c r="J15" s="387">
        <v>2014</v>
      </c>
      <c r="K15" s="387">
        <v>2015</v>
      </c>
      <c r="L15" s="440">
        <v>2016</v>
      </c>
      <c r="M15" s="155"/>
      <c r="N15" s="387" t="s">
        <v>124</v>
      </c>
      <c r="O15" s="387" t="s">
        <v>164</v>
      </c>
      <c r="P15" s="387" t="s">
        <v>165</v>
      </c>
      <c r="Q15" s="387" t="s">
        <v>166</v>
      </c>
      <c r="R15" s="387" t="s">
        <v>171</v>
      </c>
      <c r="S15" s="387" t="s">
        <v>167</v>
      </c>
      <c r="T15" s="387" t="s">
        <v>168</v>
      </c>
      <c r="U15" s="387" t="s">
        <v>169</v>
      </c>
      <c r="V15" s="387" t="s">
        <v>170</v>
      </c>
      <c r="W15" s="387" t="s">
        <v>390</v>
      </c>
      <c r="X15" s="387" t="s">
        <v>191</v>
      </c>
      <c r="Y15" s="387" t="s">
        <v>258</v>
      </c>
      <c r="Z15" s="387" t="s">
        <v>285</v>
      </c>
      <c r="AA15" s="387" t="s">
        <v>384</v>
      </c>
      <c r="AB15" s="387" t="s">
        <v>391</v>
      </c>
      <c r="AC15" s="387" t="s">
        <v>427</v>
      </c>
      <c r="AD15" s="387" t="s">
        <v>429</v>
      </c>
      <c r="AE15" s="387" t="s">
        <v>461</v>
      </c>
      <c r="AF15" s="387" t="s">
        <v>476</v>
      </c>
      <c r="AG15" s="387" t="s">
        <v>491</v>
      </c>
    </row>
    <row r="16" spans="2:33" s="454" customFormat="1" x14ac:dyDescent="0.35">
      <c r="B16" s="453" t="s">
        <v>125</v>
      </c>
      <c r="C16" s="125">
        <v>60003</v>
      </c>
      <c r="D16" s="125">
        <v>62107</v>
      </c>
      <c r="E16" s="125">
        <v>52567</v>
      </c>
      <c r="F16" s="125">
        <v>60706</v>
      </c>
      <c r="G16" s="125">
        <v>58376</v>
      </c>
      <c r="H16" s="125">
        <v>57039</v>
      </c>
      <c r="I16" s="125">
        <v>59953.656000000003</v>
      </c>
      <c r="J16" s="125">
        <v>56919</v>
      </c>
      <c r="K16" s="125">
        <v>63285</v>
      </c>
      <c r="L16" s="125">
        <v>59768</v>
      </c>
      <c r="M16" s="125"/>
      <c r="N16" s="125">
        <v>15362</v>
      </c>
      <c r="O16" s="125">
        <v>14671.231</v>
      </c>
      <c r="P16" s="125">
        <v>14520.769</v>
      </c>
      <c r="Q16" s="125">
        <v>14763</v>
      </c>
      <c r="R16" s="125">
        <v>15998.656000000003</v>
      </c>
      <c r="S16" s="125">
        <v>13420.714999999998</v>
      </c>
      <c r="T16" s="125">
        <v>12395.285000000002</v>
      </c>
      <c r="U16" s="125">
        <v>14953.39</v>
      </c>
      <c r="V16" s="125">
        <v>16150</v>
      </c>
      <c r="W16" s="125">
        <v>13111</v>
      </c>
      <c r="X16" s="125">
        <v>14372</v>
      </c>
      <c r="Y16" s="125">
        <v>17077</v>
      </c>
      <c r="Z16" s="125">
        <v>18726</v>
      </c>
      <c r="AA16" s="125">
        <v>14650</v>
      </c>
      <c r="AB16" s="125">
        <v>14224</v>
      </c>
      <c r="AC16" s="125">
        <v>14817</v>
      </c>
      <c r="AD16" s="125">
        <v>16078</v>
      </c>
      <c r="AE16" s="125">
        <v>14958</v>
      </c>
      <c r="AF16" s="125">
        <v>14134</v>
      </c>
      <c r="AG16" s="125">
        <v>13793</v>
      </c>
    </row>
    <row r="17" spans="2:33" s="454" customFormat="1" x14ac:dyDescent="0.35">
      <c r="B17" s="455" t="s">
        <v>126</v>
      </c>
      <c r="C17" s="155">
        <v>52243</v>
      </c>
      <c r="D17" s="155">
        <v>54578</v>
      </c>
      <c r="E17" s="155">
        <v>47152</v>
      </c>
      <c r="F17" s="155">
        <v>52729</v>
      </c>
      <c r="G17" s="155">
        <v>52479</v>
      </c>
      <c r="H17" s="155">
        <v>52111</v>
      </c>
      <c r="I17" s="155">
        <v>54969.156000000003</v>
      </c>
      <c r="J17" s="155">
        <v>51976</v>
      </c>
      <c r="K17" s="155">
        <v>57847</v>
      </c>
      <c r="L17" s="155">
        <v>53690</v>
      </c>
      <c r="M17" s="125"/>
      <c r="N17" s="155">
        <v>14169</v>
      </c>
      <c r="O17" s="155">
        <v>13292.530999999999</v>
      </c>
      <c r="P17" s="155">
        <v>13294.469000000001</v>
      </c>
      <c r="Q17" s="155">
        <v>13632</v>
      </c>
      <c r="R17" s="155">
        <v>14750.156000000003</v>
      </c>
      <c r="S17" s="155">
        <v>12243.914999999999</v>
      </c>
      <c r="T17" s="155">
        <v>11182.085000000001</v>
      </c>
      <c r="U17" s="155">
        <v>13696.49</v>
      </c>
      <c r="V17" s="155">
        <v>14854</v>
      </c>
      <c r="W17" s="155">
        <v>12003</v>
      </c>
      <c r="X17" s="155">
        <v>13129</v>
      </c>
      <c r="Y17" s="155">
        <v>15532</v>
      </c>
      <c r="Z17" s="155">
        <v>17182</v>
      </c>
      <c r="AA17" s="155">
        <v>13204</v>
      </c>
      <c r="AB17" s="155">
        <v>12648</v>
      </c>
      <c r="AC17" s="155">
        <v>13318</v>
      </c>
      <c r="AD17" s="155">
        <v>14520</v>
      </c>
      <c r="AE17" s="155">
        <v>13529</v>
      </c>
      <c r="AF17" s="155">
        <v>12605</v>
      </c>
      <c r="AG17" s="155">
        <v>12398</v>
      </c>
    </row>
    <row r="18" spans="2:33" s="454" customFormat="1" x14ac:dyDescent="0.35">
      <c r="B18" s="453" t="s">
        <v>127</v>
      </c>
      <c r="C18" s="125">
        <v>30277</v>
      </c>
      <c r="D18" s="125">
        <v>24088</v>
      </c>
      <c r="E18" s="125">
        <v>20109</v>
      </c>
      <c r="F18" s="125">
        <v>23065</v>
      </c>
      <c r="G18" s="125">
        <v>34237</v>
      </c>
      <c r="H18" s="125">
        <v>22712</v>
      </c>
      <c r="I18" s="125">
        <v>19819.809999999998</v>
      </c>
      <c r="J18" s="125">
        <v>21526</v>
      </c>
      <c r="K18" s="125">
        <v>19898</v>
      </c>
      <c r="L18" s="125">
        <v>18173</v>
      </c>
      <c r="M18" s="125"/>
      <c r="N18" s="125">
        <v>5829</v>
      </c>
      <c r="O18" s="125">
        <v>2246.085</v>
      </c>
      <c r="P18" s="125">
        <v>4799.915</v>
      </c>
      <c r="Q18" s="125">
        <v>7055</v>
      </c>
      <c r="R18" s="125">
        <v>5718.8099999999977</v>
      </c>
      <c r="S18" s="125">
        <v>3726.0780000000004</v>
      </c>
      <c r="T18" s="125">
        <v>5621.9219999999996</v>
      </c>
      <c r="U18" s="125">
        <v>6530.2910000000002</v>
      </c>
      <c r="V18" s="125">
        <v>5647</v>
      </c>
      <c r="W18" s="125">
        <v>3356</v>
      </c>
      <c r="X18" s="125">
        <v>5220</v>
      </c>
      <c r="Y18" s="125">
        <v>6313</v>
      </c>
      <c r="Z18" s="125">
        <v>5008</v>
      </c>
      <c r="AA18" s="125">
        <v>2556</v>
      </c>
      <c r="AB18" s="125">
        <v>4445</v>
      </c>
      <c r="AC18" s="125">
        <v>5708</v>
      </c>
      <c r="AD18" s="125">
        <v>5464</v>
      </c>
      <c r="AE18" s="125">
        <v>3056</v>
      </c>
      <c r="AF18" s="125">
        <v>5909</v>
      </c>
      <c r="AG18" s="125">
        <v>6944</v>
      </c>
    </row>
    <row r="19" spans="2:33" s="454" customFormat="1" x14ac:dyDescent="0.35">
      <c r="B19" s="453" t="s">
        <v>128</v>
      </c>
      <c r="C19" s="125">
        <v>22979</v>
      </c>
      <c r="D19" s="125">
        <v>20420</v>
      </c>
      <c r="E19" s="125">
        <v>12222</v>
      </c>
      <c r="F19" s="125">
        <v>13653</v>
      </c>
      <c r="G19" s="125">
        <v>14433</v>
      </c>
      <c r="H19" s="125">
        <v>13923</v>
      </c>
      <c r="I19" s="125">
        <v>13730.3</v>
      </c>
      <c r="J19" s="125">
        <v>12293</v>
      </c>
      <c r="K19" s="125">
        <v>12311</v>
      </c>
      <c r="L19" s="125">
        <v>11266</v>
      </c>
      <c r="M19" s="125"/>
      <c r="N19" s="125">
        <v>3295</v>
      </c>
      <c r="O19" s="125">
        <v>3041.9</v>
      </c>
      <c r="P19" s="125">
        <v>3476.1</v>
      </c>
      <c r="Q19" s="125">
        <v>3623</v>
      </c>
      <c r="R19" s="125">
        <v>3589.2999999999988</v>
      </c>
      <c r="S19" s="125">
        <v>3198</v>
      </c>
      <c r="T19" s="125">
        <v>2965</v>
      </c>
      <c r="U19" s="125">
        <v>3197.4000000000005</v>
      </c>
      <c r="V19" s="125">
        <v>2932</v>
      </c>
      <c r="W19" s="125">
        <v>3050</v>
      </c>
      <c r="X19" s="125">
        <v>3184</v>
      </c>
      <c r="Y19" s="125">
        <v>3084</v>
      </c>
      <c r="Z19" s="125">
        <v>2993</v>
      </c>
      <c r="AA19" s="125">
        <v>2841</v>
      </c>
      <c r="AB19" s="125">
        <v>2599</v>
      </c>
      <c r="AC19" s="125">
        <v>2838</v>
      </c>
      <c r="AD19" s="125">
        <v>2988</v>
      </c>
      <c r="AE19" s="125">
        <v>3111</v>
      </c>
      <c r="AF19" s="125">
        <v>3464</v>
      </c>
      <c r="AG19" s="125">
        <v>3129</v>
      </c>
    </row>
    <row r="20" spans="2:33" s="454" customFormat="1" x14ac:dyDescent="0.35">
      <c r="B20" s="453" t="s">
        <v>129</v>
      </c>
      <c r="C20" s="125">
        <v>10495</v>
      </c>
      <c r="D20" s="125">
        <v>9461</v>
      </c>
      <c r="E20" s="125">
        <v>6790</v>
      </c>
      <c r="F20" s="125">
        <v>7627</v>
      </c>
      <c r="G20" s="125">
        <v>7310</v>
      </c>
      <c r="H20" s="125">
        <v>6730</v>
      </c>
      <c r="I20" s="125">
        <v>5867.6</v>
      </c>
      <c r="J20" s="125">
        <v>5961</v>
      </c>
      <c r="K20" s="125">
        <v>5846</v>
      </c>
      <c r="L20" s="125">
        <v>6295</v>
      </c>
      <c r="M20" s="125"/>
      <c r="N20" s="125">
        <v>1588</v>
      </c>
      <c r="O20" s="125">
        <v>1462</v>
      </c>
      <c r="P20" s="125">
        <v>1497</v>
      </c>
      <c r="Q20" s="125">
        <v>1458</v>
      </c>
      <c r="R20" s="125">
        <v>1450.6000000000004</v>
      </c>
      <c r="S20" s="125">
        <v>1513.3</v>
      </c>
      <c r="T20" s="125">
        <v>1397.7</v>
      </c>
      <c r="U20" s="125">
        <v>1559.7</v>
      </c>
      <c r="V20" s="125">
        <v>1491</v>
      </c>
      <c r="W20" s="125">
        <v>1500</v>
      </c>
      <c r="X20" s="125">
        <v>1498</v>
      </c>
      <c r="Y20" s="125">
        <v>1420</v>
      </c>
      <c r="Z20" s="125">
        <v>1428</v>
      </c>
      <c r="AA20" s="125">
        <v>1596</v>
      </c>
      <c r="AB20" s="125">
        <v>1622</v>
      </c>
      <c r="AC20" s="125">
        <v>1474</v>
      </c>
      <c r="AD20" s="125">
        <v>1603</v>
      </c>
      <c r="AE20" s="125">
        <v>1746</v>
      </c>
      <c r="AF20" s="125">
        <v>1720</v>
      </c>
      <c r="AG20" s="125">
        <v>1731</v>
      </c>
    </row>
    <row r="21" spans="2:33" s="454" customFormat="1" x14ac:dyDescent="0.35">
      <c r="B21" s="453" t="s">
        <v>130</v>
      </c>
      <c r="C21" s="125">
        <v>5073</v>
      </c>
      <c r="D21" s="125">
        <v>3789</v>
      </c>
      <c r="E21" s="125">
        <v>2708</v>
      </c>
      <c r="F21" s="125">
        <v>3356</v>
      </c>
      <c r="G21" s="125">
        <v>3523</v>
      </c>
      <c r="H21" s="125">
        <v>3569</v>
      </c>
      <c r="I21" s="125">
        <v>3012.6</v>
      </c>
      <c r="J21" s="125">
        <v>2692</v>
      </c>
      <c r="K21" s="125">
        <v>3001</v>
      </c>
      <c r="L21" s="125">
        <v>3042</v>
      </c>
      <c r="M21" s="125"/>
      <c r="N21" s="125">
        <v>887</v>
      </c>
      <c r="O21" s="125">
        <v>685.3</v>
      </c>
      <c r="P21" s="125">
        <v>756.7</v>
      </c>
      <c r="Q21" s="125">
        <v>825</v>
      </c>
      <c r="R21" s="125">
        <v>745.59999999999991</v>
      </c>
      <c r="S21" s="125">
        <v>588.6</v>
      </c>
      <c r="T21" s="125">
        <v>623.4</v>
      </c>
      <c r="U21" s="125">
        <v>721.3</v>
      </c>
      <c r="V21" s="125">
        <v>759</v>
      </c>
      <c r="W21" s="125">
        <v>481</v>
      </c>
      <c r="X21" s="125">
        <v>792</v>
      </c>
      <c r="Y21" s="125">
        <v>858</v>
      </c>
      <c r="Z21" s="125">
        <v>870</v>
      </c>
      <c r="AA21" s="125">
        <v>679</v>
      </c>
      <c r="AB21" s="125">
        <v>756</v>
      </c>
      <c r="AC21" s="125">
        <v>764</v>
      </c>
      <c r="AD21" s="125">
        <v>843</v>
      </c>
      <c r="AE21" s="125">
        <v>994</v>
      </c>
      <c r="AF21" s="125">
        <v>1321</v>
      </c>
      <c r="AG21" s="125">
        <v>1267</v>
      </c>
    </row>
    <row r="22" spans="2:33" s="454" customFormat="1" x14ac:dyDescent="0.35">
      <c r="B22" s="453" t="s">
        <v>131</v>
      </c>
      <c r="C22" s="125">
        <v>6654</v>
      </c>
      <c r="D22" s="125">
        <v>5221</v>
      </c>
      <c r="E22" s="125">
        <v>4212</v>
      </c>
      <c r="F22" s="125">
        <v>4817</v>
      </c>
      <c r="G22" s="125">
        <v>5070</v>
      </c>
      <c r="H22" s="125">
        <v>4673</v>
      </c>
      <c r="I22" s="125">
        <v>4415.5</v>
      </c>
      <c r="J22" s="125">
        <v>4709</v>
      </c>
      <c r="K22" s="125">
        <v>4673</v>
      </c>
      <c r="L22" s="125">
        <v>4331</v>
      </c>
      <c r="M22" s="125"/>
      <c r="N22" s="125">
        <v>1438</v>
      </c>
      <c r="O22" s="125">
        <v>911.50000000000011</v>
      </c>
      <c r="P22" s="125">
        <v>1036.5</v>
      </c>
      <c r="Q22" s="125">
        <v>1159</v>
      </c>
      <c r="R22" s="125">
        <v>1308.5</v>
      </c>
      <c r="S22" s="125">
        <v>1310.8000000000002</v>
      </c>
      <c r="T22" s="125">
        <v>1135.1999999999998</v>
      </c>
      <c r="U22" s="125">
        <v>1076</v>
      </c>
      <c r="V22" s="125">
        <v>1187</v>
      </c>
      <c r="W22" s="125">
        <v>1136</v>
      </c>
      <c r="X22" s="125">
        <v>1199</v>
      </c>
      <c r="Y22" s="125">
        <v>1090</v>
      </c>
      <c r="Z22" s="125">
        <v>1247</v>
      </c>
      <c r="AA22" s="125">
        <v>1195</v>
      </c>
      <c r="AB22" s="125">
        <v>994</v>
      </c>
      <c r="AC22" s="125">
        <v>934</v>
      </c>
      <c r="AD22" s="125">
        <v>1207</v>
      </c>
      <c r="AE22" s="125">
        <v>1031</v>
      </c>
      <c r="AF22" s="125">
        <v>1165</v>
      </c>
      <c r="AG22" s="125">
        <v>997</v>
      </c>
    </row>
    <row r="23" spans="2:33" s="454" customFormat="1" x14ac:dyDescent="0.35">
      <c r="B23" s="453" t="s">
        <v>132</v>
      </c>
      <c r="C23" s="125">
        <v>3699</v>
      </c>
      <c r="D23" s="125">
        <v>4118</v>
      </c>
      <c r="E23" s="125">
        <v>2704</v>
      </c>
      <c r="F23" s="125">
        <v>3161</v>
      </c>
      <c r="G23" s="125">
        <v>4172</v>
      </c>
      <c r="H23" s="125">
        <v>5212</v>
      </c>
      <c r="I23" s="125">
        <v>4866.2</v>
      </c>
      <c r="J23" s="125">
        <v>4536</v>
      </c>
      <c r="K23" s="125">
        <v>5173</v>
      </c>
      <c r="L23" s="125">
        <v>6473</v>
      </c>
      <c r="M23" s="125"/>
      <c r="N23" s="125">
        <v>1400</v>
      </c>
      <c r="O23" s="125">
        <v>1211.3</v>
      </c>
      <c r="P23" s="125">
        <v>1194.7</v>
      </c>
      <c r="Q23" s="125">
        <v>1201</v>
      </c>
      <c r="R23" s="125">
        <v>1259.2</v>
      </c>
      <c r="S23" s="125">
        <v>1077.0999999999999</v>
      </c>
      <c r="T23" s="125">
        <v>1209.9000000000001</v>
      </c>
      <c r="U23" s="125">
        <v>1135.3000000000002</v>
      </c>
      <c r="V23" s="125">
        <v>1113</v>
      </c>
      <c r="W23" s="125">
        <v>1174</v>
      </c>
      <c r="X23" s="125">
        <v>1161</v>
      </c>
      <c r="Y23" s="125">
        <v>1288</v>
      </c>
      <c r="Z23" s="125">
        <v>1549</v>
      </c>
      <c r="AA23" s="125">
        <v>1442</v>
      </c>
      <c r="AB23" s="125">
        <v>1589</v>
      </c>
      <c r="AC23" s="125">
        <v>1589</v>
      </c>
      <c r="AD23" s="125">
        <v>1853</v>
      </c>
      <c r="AE23" s="125">
        <v>1849</v>
      </c>
      <c r="AF23" s="125">
        <v>1847</v>
      </c>
      <c r="AG23" s="125">
        <v>1891</v>
      </c>
    </row>
    <row r="24" spans="2:33" s="124" customFormat="1" x14ac:dyDescent="0.35">
      <c r="B24" s="153" t="s">
        <v>133</v>
      </c>
      <c r="C24" s="154">
        <v>5682</v>
      </c>
      <c r="D24" s="154">
        <v>5242</v>
      </c>
      <c r="E24" s="154">
        <v>3302</v>
      </c>
      <c r="F24" s="154">
        <v>3181</v>
      </c>
      <c r="G24" s="154">
        <v>3337</v>
      </c>
      <c r="H24" s="154">
        <v>2881</v>
      </c>
      <c r="I24" s="154">
        <v>2780.0999999999995</v>
      </c>
      <c r="J24" s="154">
        <v>2072</v>
      </c>
      <c r="K24" s="154">
        <v>2070</v>
      </c>
      <c r="L24" s="154">
        <v>2147</v>
      </c>
      <c r="M24" s="125"/>
      <c r="N24" s="154">
        <v>766</v>
      </c>
      <c r="O24" s="154">
        <v>670.5</v>
      </c>
      <c r="P24" s="154">
        <v>650.5</v>
      </c>
      <c r="Q24" s="154">
        <v>751</v>
      </c>
      <c r="R24" s="154">
        <v>708.09999999999945</v>
      </c>
      <c r="S24" s="154">
        <v>462.5</v>
      </c>
      <c r="T24" s="154">
        <v>575.5</v>
      </c>
      <c r="U24" s="154">
        <v>520.1</v>
      </c>
      <c r="V24" s="154">
        <v>513</v>
      </c>
      <c r="W24" s="154">
        <v>415</v>
      </c>
      <c r="X24" s="154">
        <v>520</v>
      </c>
      <c r="Y24" s="154">
        <v>581</v>
      </c>
      <c r="Z24" s="154">
        <v>554</v>
      </c>
      <c r="AA24" s="154">
        <v>478</v>
      </c>
      <c r="AB24" s="154">
        <v>571</v>
      </c>
      <c r="AC24" s="154">
        <v>528</v>
      </c>
      <c r="AD24" s="154">
        <v>571</v>
      </c>
      <c r="AE24" s="154">
        <v>657</v>
      </c>
      <c r="AF24" s="154">
        <v>673</v>
      </c>
      <c r="AG24" s="154">
        <v>669</v>
      </c>
    </row>
    <row r="25" spans="2:33" s="124" customFormat="1" ht="15" thickBot="1" x14ac:dyDescent="0.4">
      <c r="B25" s="211" t="s">
        <v>74</v>
      </c>
      <c r="C25" s="212">
        <v>144862</v>
      </c>
      <c r="D25" s="212">
        <v>134446</v>
      </c>
      <c r="E25" s="212">
        <v>104614</v>
      </c>
      <c r="F25" s="212">
        <v>119566</v>
      </c>
      <c r="G25" s="212">
        <v>130458</v>
      </c>
      <c r="H25" s="212">
        <v>116739</v>
      </c>
      <c r="I25" s="212">
        <v>114445.76600000002</v>
      </c>
      <c r="J25" s="212">
        <v>110706</v>
      </c>
      <c r="K25" s="212">
        <v>116257</v>
      </c>
      <c r="L25" s="212">
        <v>111495</v>
      </c>
      <c r="M25" s="125"/>
      <c r="N25" s="212">
        <v>30565</v>
      </c>
      <c r="O25" s="212">
        <v>24899.816000000003</v>
      </c>
      <c r="P25" s="212">
        <v>27932.183999999997</v>
      </c>
      <c r="Q25" s="212">
        <v>30835</v>
      </c>
      <c r="R25" s="212">
        <v>30778.765999999989</v>
      </c>
      <c r="S25" s="212">
        <v>25297.093000000001</v>
      </c>
      <c r="T25" s="212">
        <v>25923.906999999999</v>
      </c>
      <c r="U25" s="212">
        <v>29693.481</v>
      </c>
      <c r="V25" s="212">
        <v>29792</v>
      </c>
      <c r="W25" s="212">
        <v>24224</v>
      </c>
      <c r="X25" s="212">
        <v>27946</v>
      </c>
      <c r="Y25" s="212">
        <v>31712</v>
      </c>
      <c r="Z25" s="212">
        <v>32375</v>
      </c>
      <c r="AA25" s="212">
        <f>SUM(AA16:AA24)-AA17</f>
        <v>25437</v>
      </c>
      <c r="AB25" s="212">
        <f>SUM(AB16:AB24)-AB17</f>
        <v>26800</v>
      </c>
      <c r="AC25" s="212">
        <v>28651</v>
      </c>
      <c r="AD25" s="212">
        <v>30607</v>
      </c>
      <c r="AE25" s="212">
        <f t="shared" ref="AE25" si="1">SUM(AE16:AE24)-AE17</f>
        <v>27402</v>
      </c>
      <c r="AF25" s="212">
        <v>30233</v>
      </c>
      <c r="AG25" s="212">
        <v>30421</v>
      </c>
    </row>
    <row r="32" spans="2:33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</sheetData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view="pageBreakPreview" zoomScaleNormal="100" zoomScaleSheetLayoutView="100" workbookViewId="0">
      <pane xSplit="3" topLeftCell="R1" activePane="topRight" state="frozen"/>
      <selection activeCell="F15" sqref="F15"/>
      <selection pane="topRight" activeCell="W8" sqref="W8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22" width="16.1796875" style="5" customWidth="1"/>
    <col min="23" max="16384" width="9.1796875" style="5"/>
  </cols>
  <sheetData>
    <row r="1" spans="2:22" x14ac:dyDescent="0.25">
      <c r="B1" s="89" t="s">
        <v>256</v>
      </c>
    </row>
    <row r="2" spans="2:22" s="15" customFormat="1" ht="15" customHeight="1" x14ac:dyDescent="0.25">
      <c r="B2" s="536" t="s">
        <v>202</v>
      </c>
      <c r="C2" s="23"/>
      <c r="D2" s="532" t="s">
        <v>207</v>
      </c>
      <c r="E2" s="532" t="s">
        <v>208</v>
      </c>
      <c r="F2" s="532" t="s">
        <v>209</v>
      </c>
      <c r="G2" s="530" t="s">
        <v>210</v>
      </c>
      <c r="H2" s="530" t="s">
        <v>211</v>
      </c>
      <c r="I2" s="530" t="s">
        <v>212</v>
      </c>
      <c r="J2" s="530" t="s">
        <v>213</v>
      </c>
      <c r="K2" s="530" t="s">
        <v>214</v>
      </c>
      <c r="L2" s="530" t="s">
        <v>215</v>
      </c>
      <c r="M2" s="530" t="s">
        <v>460</v>
      </c>
      <c r="N2" s="530" t="s">
        <v>263</v>
      </c>
      <c r="O2" s="530" t="s">
        <v>355</v>
      </c>
      <c r="P2" s="530" t="s">
        <v>385</v>
      </c>
      <c r="Q2" s="530" t="s">
        <v>392</v>
      </c>
      <c r="R2" s="530" t="s">
        <v>428</v>
      </c>
      <c r="S2" s="530" t="s">
        <v>458</v>
      </c>
      <c r="T2" s="530" t="s">
        <v>459</v>
      </c>
      <c r="U2" s="530" t="s">
        <v>475</v>
      </c>
      <c r="V2" s="530" t="s">
        <v>492</v>
      </c>
    </row>
    <row r="3" spans="2:22" s="15" customFormat="1" ht="9.75" customHeight="1" x14ac:dyDescent="0.25">
      <c r="B3" s="535"/>
      <c r="C3" s="56"/>
      <c r="D3" s="533"/>
      <c r="E3" s="533"/>
      <c r="F3" s="533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</row>
    <row r="4" spans="2:22" s="111" customFormat="1" x14ac:dyDescent="0.25">
      <c r="B4" s="214" t="s">
        <v>204</v>
      </c>
      <c r="C4" s="213"/>
      <c r="D4" s="218">
        <v>2459</v>
      </c>
      <c r="E4" s="126">
        <v>2460</v>
      </c>
      <c r="F4" s="126">
        <v>2459</v>
      </c>
      <c r="G4" s="126">
        <v>2460</v>
      </c>
      <c r="H4" s="126">
        <v>2460</v>
      </c>
      <c r="I4" s="126">
        <v>2461</v>
      </c>
      <c r="J4" s="126">
        <v>2462</v>
      </c>
      <c r="K4" s="126">
        <v>2462</v>
      </c>
      <c r="L4" s="126">
        <v>2462</v>
      </c>
      <c r="M4" s="126">
        <v>2630</v>
      </c>
      <c r="N4" s="126">
        <v>2618</v>
      </c>
      <c r="O4" s="126">
        <v>2602</v>
      </c>
      <c r="P4" s="126">
        <v>2589</v>
      </c>
      <c r="Q4" s="126">
        <v>2571</v>
      </c>
      <c r="R4" s="126">
        <v>2576</v>
      </c>
      <c r="S4" s="126">
        <v>2571</v>
      </c>
      <c r="T4" s="126">
        <f>SUM(T5:T6)</f>
        <v>2472</v>
      </c>
      <c r="U4" s="126">
        <f>SUM(U5:U6)</f>
        <v>2476</v>
      </c>
      <c r="V4" s="126">
        <f>SUM(V5:V6)</f>
        <v>2472</v>
      </c>
    </row>
    <row r="5" spans="2:22" s="111" customFormat="1" x14ac:dyDescent="0.25">
      <c r="B5" s="215" t="s">
        <v>205</v>
      </c>
      <c r="C5" s="213"/>
      <c r="D5" s="219">
        <v>1298</v>
      </c>
      <c r="E5" s="156">
        <v>1298</v>
      </c>
      <c r="F5" s="156">
        <v>1298</v>
      </c>
      <c r="G5" s="156">
        <v>1298</v>
      </c>
      <c r="H5" s="156">
        <v>1298</v>
      </c>
      <c r="I5" s="156">
        <v>1299</v>
      </c>
      <c r="J5" s="156">
        <v>1300</v>
      </c>
      <c r="K5" s="102">
        <v>1300</v>
      </c>
      <c r="L5" s="102">
        <v>1300</v>
      </c>
      <c r="M5" s="156">
        <v>1454</v>
      </c>
      <c r="N5" s="156">
        <v>1442</v>
      </c>
      <c r="O5" s="156">
        <v>1429</v>
      </c>
      <c r="P5" s="156">
        <v>1417</v>
      </c>
      <c r="Q5" s="156">
        <v>1400</v>
      </c>
      <c r="R5" s="156">
        <v>1399</v>
      </c>
      <c r="S5" s="156">
        <v>1398</v>
      </c>
      <c r="T5" s="156">
        <v>1374</v>
      </c>
      <c r="U5" s="156">
        <v>1374</v>
      </c>
      <c r="V5" s="156">
        <v>1374</v>
      </c>
    </row>
    <row r="6" spans="2:22" s="111" customFormat="1" x14ac:dyDescent="0.25">
      <c r="B6" s="215" t="s">
        <v>206</v>
      </c>
      <c r="C6" s="213"/>
      <c r="D6" s="219">
        <v>1161</v>
      </c>
      <c r="E6" s="156">
        <v>1162</v>
      </c>
      <c r="F6" s="156">
        <v>1161</v>
      </c>
      <c r="G6" s="156">
        <v>1162</v>
      </c>
      <c r="H6" s="156">
        <v>1162</v>
      </c>
      <c r="I6" s="156">
        <v>1162</v>
      </c>
      <c r="J6" s="156">
        <v>1162</v>
      </c>
      <c r="K6" s="102">
        <v>1162</v>
      </c>
      <c r="L6" s="102">
        <v>1162</v>
      </c>
      <c r="M6" s="156">
        <v>1176</v>
      </c>
      <c r="N6" s="156">
        <v>1176</v>
      </c>
      <c r="O6" s="156">
        <v>1173</v>
      </c>
      <c r="P6" s="156">
        <v>1172</v>
      </c>
      <c r="Q6" s="156">
        <v>1171</v>
      </c>
      <c r="R6" s="156">
        <v>1177</v>
      </c>
      <c r="S6" s="156">
        <v>1173</v>
      </c>
      <c r="T6" s="156">
        <v>1098</v>
      </c>
      <c r="U6" s="156">
        <v>1102</v>
      </c>
      <c r="V6" s="156">
        <v>1098</v>
      </c>
    </row>
    <row r="7" spans="2:22" s="111" customFormat="1" ht="13.5" customHeight="1" x14ac:dyDescent="0.25">
      <c r="B7" s="216" t="s">
        <v>203</v>
      </c>
      <c r="C7" s="213"/>
      <c r="D7" s="220">
        <v>63855</v>
      </c>
      <c r="E7" s="221">
        <v>63488</v>
      </c>
      <c r="F7" s="221">
        <v>63347</v>
      </c>
      <c r="G7" s="221">
        <v>63105</v>
      </c>
      <c r="H7" s="221">
        <v>62958</v>
      </c>
      <c r="I7" s="221">
        <v>63010</v>
      </c>
      <c r="J7" s="221">
        <v>62657</v>
      </c>
      <c r="K7" s="221">
        <v>62086</v>
      </c>
      <c r="L7" s="221">
        <v>61996</v>
      </c>
      <c r="M7" s="221">
        <v>66529</v>
      </c>
      <c r="N7" s="221">
        <v>66915</v>
      </c>
      <c r="O7" s="221">
        <v>66775</v>
      </c>
      <c r="P7" s="221">
        <v>66436</v>
      </c>
      <c r="Q7" s="221">
        <v>66286</v>
      </c>
      <c r="R7" s="221">
        <v>66024</v>
      </c>
      <c r="S7" s="221">
        <v>65686</v>
      </c>
      <c r="T7" s="221">
        <v>65342</v>
      </c>
      <c r="U7" s="221">
        <v>65164</v>
      </c>
      <c r="V7" s="221">
        <v>65128</v>
      </c>
    </row>
    <row r="8" spans="2:22" s="15" customFormat="1" ht="13.5" customHeight="1" x14ac:dyDescent="0.25">
      <c r="B8" s="79"/>
      <c r="C8" s="56"/>
      <c r="D8" s="80"/>
      <c r="E8" s="80"/>
      <c r="F8" s="80"/>
      <c r="G8" s="80"/>
      <c r="H8" s="80"/>
      <c r="I8" s="80"/>
      <c r="J8" s="80"/>
      <c r="K8" s="80"/>
      <c r="L8" s="80"/>
      <c r="M8" s="80"/>
      <c r="N8" s="88"/>
      <c r="O8" s="88"/>
      <c r="P8" s="390"/>
      <c r="Q8" s="80"/>
      <c r="R8" s="80"/>
      <c r="S8" s="80"/>
      <c r="T8" s="80"/>
      <c r="U8" s="80"/>
      <c r="V8" s="80"/>
    </row>
    <row r="9" spans="2:22" s="15" customFormat="1" ht="13" thickBot="1" x14ac:dyDescent="0.3">
      <c r="B9" s="89" t="s">
        <v>257</v>
      </c>
      <c r="L9" s="23"/>
      <c r="N9" s="84"/>
      <c r="O9" s="84"/>
      <c r="P9" s="23"/>
      <c r="Q9" s="23"/>
      <c r="R9" s="23"/>
      <c r="S9" s="23"/>
      <c r="T9" s="23"/>
      <c r="U9" s="23"/>
      <c r="V9" s="23"/>
    </row>
    <row r="10" spans="2:22" s="15" customFormat="1" ht="12.75" customHeight="1" x14ac:dyDescent="0.25">
      <c r="B10" s="534" t="s">
        <v>219</v>
      </c>
      <c r="D10" s="532" t="s">
        <v>207</v>
      </c>
      <c r="E10" s="532" t="s">
        <v>208</v>
      </c>
      <c r="F10" s="532" t="s">
        <v>209</v>
      </c>
      <c r="G10" s="530" t="s">
        <v>210</v>
      </c>
      <c r="H10" s="530" t="s">
        <v>211</v>
      </c>
      <c r="I10" s="530" t="s">
        <v>212</v>
      </c>
      <c r="J10" s="530" t="s">
        <v>213</v>
      </c>
      <c r="K10" s="530" t="s">
        <v>214</v>
      </c>
      <c r="L10" s="530" t="s">
        <v>215</v>
      </c>
      <c r="M10" s="530" t="s">
        <v>460</v>
      </c>
      <c r="N10" s="530" t="s">
        <v>263</v>
      </c>
      <c r="O10" s="530" t="s">
        <v>355</v>
      </c>
      <c r="P10" s="530" t="s">
        <v>385</v>
      </c>
      <c r="Q10" s="530" t="s">
        <v>392</v>
      </c>
      <c r="R10" s="530" t="s">
        <v>428</v>
      </c>
      <c r="S10" s="530" t="s">
        <v>458</v>
      </c>
      <c r="T10" s="530" t="s">
        <v>459</v>
      </c>
      <c r="U10" s="530" t="s">
        <v>475</v>
      </c>
      <c r="V10" s="530" t="s">
        <v>492</v>
      </c>
    </row>
    <row r="11" spans="2:22" s="15" customFormat="1" ht="15" customHeight="1" x14ac:dyDescent="0.25">
      <c r="B11" s="535" t="s">
        <v>218</v>
      </c>
      <c r="D11" s="533"/>
      <c r="E11" s="533"/>
      <c r="F11" s="533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</row>
    <row r="12" spans="2:22" s="111" customFormat="1" x14ac:dyDescent="0.25">
      <c r="B12" s="215" t="s">
        <v>216</v>
      </c>
      <c r="D12" s="222">
        <v>22336</v>
      </c>
      <c r="E12" s="156">
        <v>22626</v>
      </c>
      <c r="F12" s="156">
        <v>22893</v>
      </c>
      <c r="G12" s="156">
        <v>22480</v>
      </c>
      <c r="H12" s="156">
        <v>22251</v>
      </c>
      <c r="I12" s="156">
        <v>22046</v>
      </c>
      <c r="J12" s="156">
        <v>21870</v>
      </c>
      <c r="K12" s="156">
        <v>20830</v>
      </c>
      <c r="L12" s="157">
        <v>18743</v>
      </c>
      <c r="M12" s="156">
        <v>18743</v>
      </c>
      <c r="N12" s="156">
        <v>17819</v>
      </c>
      <c r="O12" s="156">
        <v>17979</v>
      </c>
      <c r="P12" s="157">
        <v>17802</v>
      </c>
      <c r="Q12" s="157">
        <v>17715</v>
      </c>
      <c r="R12" s="157">
        <v>17569</v>
      </c>
      <c r="S12" s="157">
        <v>17429</v>
      </c>
      <c r="T12" s="157">
        <v>17247</v>
      </c>
      <c r="U12" s="157">
        <v>17205</v>
      </c>
      <c r="V12" s="157">
        <v>17031</v>
      </c>
    </row>
    <row r="13" spans="2:22" s="111" customFormat="1" x14ac:dyDescent="0.25">
      <c r="B13" s="215" t="s">
        <v>217</v>
      </c>
      <c r="D13" s="222">
        <v>3923</v>
      </c>
      <c r="E13" s="156">
        <v>3881</v>
      </c>
      <c r="F13" s="156">
        <v>3923</v>
      </c>
      <c r="G13" s="156">
        <v>4073</v>
      </c>
      <c r="H13" s="156">
        <v>4233</v>
      </c>
      <c r="I13" s="156">
        <v>4216</v>
      </c>
      <c r="J13" s="156">
        <v>4220</v>
      </c>
      <c r="K13" s="156">
        <v>4130</v>
      </c>
      <c r="L13" s="157">
        <v>5915</v>
      </c>
      <c r="M13" s="156">
        <v>5915</v>
      </c>
      <c r="N13" s="156">
        <v>5815</v>
      </c>
      <c r="O13" s="156">
        <v>5826</v>
      </c>
      <c r="P13" s="157">
        <v>5823</v>
      </c>
      <c r="Q13" s="157">
        <v>5764</v>
      </c>
      <c r="R13" s="157">
        <v>5723</v>
      </c>
      <c r="S13" s="157">
        <v>5715</v>
      </c>
      <c r="T13" s="157">
        <f>T14-T12</f>
        <v>6034</v>
      </c>
      <c r="U13" s="157">
        <f>U14-U12</f>
        <v>6166</v>
      </c>
      <c r="V13" s="157">
        <f>V14-V12</f>
        <v>6208</v>
      </c>
    </row>
    <row r="14" spans="2:22" s="111" customFormat="1" x14ac:dyDescent="0.25">
      <c r="B14" s="217" t="s">
        <v>414</v>
      </c>
      <c r="C14" s="127"/>
      <c r="D14" s="220">
        <v>26259</v>
      </c>
      <c r="E14" s="221">
        <v>26507</v>
      </c>
      <c r="F14" s="221">
        <v>26816</v>
      </c>
      <c r="G14" s="221">
        <v>26553</v>
      </c>
      <c r="H14" s="221">
        <v>26484</v>
      </c>
      <c r="I14" s="221">
        <v>26262</v>
      </c>
      <c r="J14" s="221">
        <v>26090</v>
      </c>
      <c r="K14" s="221">
        <v>24960</v>
      </c>
      <c r="L14" s="223">
        <v>24658</v>
      </c>
      <c r="M14" s="221">
        <v>24658</v>
      </c>
      <c r="N14" s="221">
        <v>23634</v>
      </c>
      <c r="O14" s="221">
        <v>23805</v>
      </c>
      <c r="P14" s="223">
        <v>23625</v>
      </c>
      <c r="Q14" s="223">
        <v>23479</v>
      </c>
      <c r="R14" s="223">
        <v>23292</v>
      </c>
      <c r="S14" s="223">
        <v>23144</v>
      </c>
      <c r="T14" s="223">
        <v>23281</v>
      </c>
      <c r="U14" s="223">
        <v>23371</v>
      </c>
      <c r="V14" s="223">
        <v>23239</v>
      </c>
    </row>
    <row r="15" spans="2:22" s="15" customFormat="1" x14ac:dyDescent="0.25"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478"/>
      <c r="T15" s="341"/>
      <c r="U15" s="341"/>
      <c r="V15" s="341"/>
    </row>
    <row r="16" spans="2:22" s="15" customFormat="1" x14ac:dyDescent="0.25"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</row>
    <row r="17" spans="12:23" s="15" customFormat="1" x14ac:dyDescent="0.25">
      <c r="L17" s="23"/>
      <c r="N17" s="78"/>
      <c r="O17" s="78"/>
      <c r="P17" s="23"/>
      <c r="Q17" s="23"/>
      <c r="R17" s="23"/>
      <c r="S17" s="23"/>
      <c r="T17" s="23"/>
      <c r="U17" s="23"/>
      <c r="V17" s="23"/>
    </row>
    <row r="18" spans="12:23" s="15" customFormat="1" x14ac:dyDescent="0.25">
      <c r="L18" s="23"/>
      <c r="N18" s="78"/>
      <c r="O18" s="78"/>
      <c r="P18" s="23"/>
      <c r="Q18" s="23"/>
      <c r="R18" s="23"/>
      <c r="S18" s="23"/>
      <c r="T18" s="23"/>
      <c r="U18" s="23"/>
      <c r="V18" s="23"/>
    </row>
    <row r="19" spans="12:23" s="15" customFormat="1" x14ac:dyDescent="0.25">
      <c r="L19" s="23"/>
      <c r="N19" s="78"/>
      <c r="O19" s="78"/>
      <c r="P19" s="23"/>
      <c r="Q19" s="23"/>
      <c r="R19" s="23"/>
      <c r="S19" s="23"/>
      <c r="T19" s="23"/>
      <c r="U19" s="23"/>
      <c r="V19" s="23"/>
    </row>
    <row r="20" spans="12:23" s="15" customFormat="1" x14ac:dyDescent="0.25">
      <c r="L20" s="23"/>
      <c r="N20" s="78"/>
      <c r="O20" s="78"/>
      <c r="P20" s="23"/>
      <c r="Q20" s="23"/>
      <c r="R20" s="23"/>
      <c r="S20" s="23"/>
      <c r="T20" s="23"/>
      <c r="U20" s="23"/>
      <c r="V20" s="23"/>
    </row>
    <row r="21" spans="12:23" s="15" customFormat="1" x14ac:dyDescent="0.25">
      <c r="L21" s="23"/>
      <c r="N21" s="78"/>
      <c r="O21" s="78"/>
      <c r="P21" s="23"/>
      <c r="Q21" s="23"/>
      <c r="R21" s="23"/>
      <c r="S21" s="23"/>
      <c r="T21" s="23"/>
      <c r="U21" s="23"/>
      <c r="V21" s="23"/>
    </row>
    <row r="22" spans="12:23" s="15" customFormat="1" x14ac:dyDescent="0.25">
      <c r="L22" s="23"/>
      <c r="N22" s="78"/>
      <c r="O22" s="78"/>
      <c r="P22" s="23"/>
      <c r="Q22" s="23"/>
      <c r="R22" s="23"/>
      <c r="S22" s="23"/>
      <c r="T22" s="23"/>
      <c r="U22" s="23"/>
      <c r="V22" s="23"/>
    </row>
    <row r="23" spans="12:23" s="15" customFormat="1" x14ac:dyDescent="0.25">
      <c r="L23" s="23"/>
      <c r="N23" s="78"/>
      <c r="O23" s="78"/>
      <c r="P23" s="23"/>
      <c r="Q23" s="23"/>
      <c r="R23" s="23"/>
      <c r="S23" s="23"/>
      <c r="T23" s="23"/>
      <c r="U23" s="23"/>
      <c r="V23" s="23"/>
    </row>
    <row r="24" spans="12:23" s="15" customFormat="1" x14ac:dyDescent="0.25">
      <c r="L24" s="23"/>
      <c r="N24" s="78"/>
      <c r="O24" s="78"/>
      <c r="P24" s="23"/>
      <c r="Q24" s="23"/>
      <c r="R24" s="23"/>
      <c r="S24" s="23"/>
      <c r="T24" s="23"/>
      <c r="U24" s="23"/>
      <c r="V24" s="23"/>
    </row>
    <row r="25" spans="12:23" s="15" customFormat="1" x14ac:dyDescent="0.25">
      <c r="L25" s="23"/>
      <c r="N25" s="78"/>
      <c r="O25" s="78"/>
      <c r="P25" s="23"/>
      <c r="Q25" s="23"/>
      <c r="R25" s="23"/>
      <c r="S25" s="23"/>
      <c r="T25" s="23"/>
      <c r="U25" s="23"/>
      <c r="V25" s="23"/>
    </row>
    <row r="26" spans="12:23" s="15" customFormat="1" x14ac:dyDescent="0.25">
      <c r="L26" s="23"/>
      <c r="N26" s="78"/>
      <c r="O26" s="78"/>
      <c r="P26" s="23"/>
      <c r="Q26" s="23"/>
      <c r="R26" s="23"/>
      <c r="S26" s="23"/>
      <c r="T26" s="23"/>
      <c r="U26" s="23"/>
      <c r="V26" s="23"/>
    </row>
    <row r="27" spans="12:23" s="15" customFormat="1" x14ac:dyDescent="0.25">
      <c r="L27" s="23"/>
      <c r="N27" s="78"/>
      <c r="O27" s="78"/>
      <c r="P27" s="23"/>
      <c r="Q27" s="23"/>
      <c r="R27" s="23"/>
      <c r="S27" s="23"/>
      <c r="T27" s="23"/>
      <c r="U27" s="23"/>
      <c r="V27" s="23"/>
    </row>
    <row r="28" spans="12:23" s="15" customFormat="1" x14ac:dyDescent="0.25">
      <c r="L28" s="23"/>
      <c r="N28" s="78"/>
      <c r="O28" s="78"/>
      <c r="P28" s="23"/>
      <c r="Q28" s="23"/>
      <c r="R28" s="23"/>
      <c r="S28" s="23"/>
      <c r="T28" s="23"/>
      <c r="U28" s="23"/>
      <c r="V28" s="23"/>
    </row>
    <row r="29" spans="12:23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</row>
    <row r="30" spans="12:23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</row>
    <row r="31" spans="12:23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</row>
    <row r="32" spans="12:23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</row>
    <row r="33" spans="12:23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</row>
    <row r="34" spans="12:23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</row>
    <row r="35" spans="12:23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</row>
    <row r="36" spans="12:23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</row>
    <row r="37" spans="12:23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</row>
    <row r="38" spans="12:23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</row>
    <row r="39" spans="12:23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</row>
    <row r="40" spans="12:23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</row>
    <row r="41" spans="12:23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</row>
    <row r="42" spans="12:23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FD42" s="458"/>
    </row>
    <row r="43" spans="12:23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</row>
    <row r="44" spans="12:23 16384:16384" ht="14.5" x14ac:dyDescent="0.35">
      <c r="N44"/>
      <c r="O44"/>
      <c r="P44"/>
      <c r="Q44"/>
      <c r="R44"/>
      <c r="S44"/>
      <c r="T44"/>
      <c r="U44"/>
      <c r="V44"/>
      <c r="W44"/>
    </row>
    <row r="45" spans="12:23 16384:16384" ht="14.5" x14ac:dyDescent="0.35">
      <c r="N45"/>
      <c r="O45"/>
      <c r="P45"/>
      <c r="Q45"/>
      <c r="R45"/>
      <c r="S45"/>
      <c r="T45"/>
      <c r="U45"/>
      <c r="V45"/>
      <c r="W45"/>
    </row>
  </sheetData>
  <mergeCells count="40">
    <mergeCell ref="Q10:Q11"/>
    <mergeCell ref="V2:V3"/>
    <mergeCell ref="V10:V11"/>
    <mergeCell ref="B10:B11"/>
    <mergeCell ref="L10:L11"/>
    <mergeCell ref="M10:M11"/>
    <mergeCell ref="N2:N3"/>
    <mergeCell ref="N10:N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U10:U11"/>
    <mergeCell ref="P2:P3"/>
    <mergeCell ref="P10:P11"/>
    <mergeCell ref="R2:R3"/>
    <mergeCell ref="R10:R11"/>
    <mergeCell ref="O2:O3"/>
    <mergeCell ref="O10:O11"/>
    <mergeCell ref="T2:T3"/>
    <mergeCell ref="T10:T11"/>
    <mergeCell ref="S2:S3"/>
    <mergeCell ref="S10:S11"/>
    <mergeCell ref="Q2:Q3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'CAŁKOWITE DOCHODY'!Print_Area</vt:lpstr>
      <vt:lpstr>'DANE OPERACYJNE'!Print_Area</vt:lpstr>
      <vt:lpstr>KAPITAŁY!Print_Area</vt:lpstr>
      <vt:lpstr>PRZEPŁYWY!Print_Area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2017-11-27T12:16:45Z</dcterms:modified>
</cp:coreProperties>
</file>